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oanna Adamczyk\Documents\SENAT\Senat 2020\05.2020\"/>
    </mc:Choice>
  </mc:AlternateContent>
  <bookViews>
    <workbookView xWindow="0" yWindow="0" windowWidth="28800" windowHeight="12330" activeTab="1"/>
  </bookViews>
  <sheets>
    <sheet name="I st stac 2018" sheetId="3" r:id="rId1"/>
    <sheet name="I st. niest 2018" sheetId="4" r:id="rId2"/>
  </sheets>
  <calcPr calcId="191029"/>
</workbook>
</file>

<file path=xl/calcChain.xml><?xml version="1.0" encoding="utf-8"?>
<calcChain xmlns="http://schemas.openxmlformats.org/spreadsheetml/2006/main">
  <c r="W124" i="4" l="1"/>
  <c r="T124" i="4"/>
  <c r="Q124" i="4"/>
  <c r="N124" i="4"/>
  <c r="K124" i="4"/>
  <c r="H124" i="4"/>
  <c r="L123" i="4"/>
  <c r="I123" i="4"/>
  <c r="F123" i="4"/>
  <c r="V121" i="4"/>
  <c r="U121" i="4"/>
  <c r="U122" i="4" s="1"/>
  <c r="S121" i="4"/>
  <c r="R121" i="4"/>
  <c r="P121" i="4"/>
  <c r="O121" i="4"/>
  <c r="M121" i="4"/>
  <c r="L121" i="4"/>
  <c r="J121" i="4"/>
  <c r="I121" i="4"/>
  <c r="I122" i="4" s="1"/>
  <c r="G121" i="4"/>
  <c r="F121" i="4"/>
  <c r="W118" i="4"/>
  <c r="V118" i="4"/>
  <c r="U118" i="4"/>
  <c r="T118" i="4"/>
  <c r="S118" i="4"/>
  <c r="R118" i="4"/>
  <c r="E117" i="4"/>
  <c r="E116" i="4"/>
  <c r="E115" i="4"/>
  <c r="E114" i="4"/>
  <c r="E113" i="4"/>
  <c r="E112" i="4"/>
  <c r="D110" i="4"/>
  <c r="W106" i="4"/>
  <c r="T106" i="4"/>
  <c r="Q106" i="4"/>
  <c r="N106" i="4"/>
  <c r="K106" i="4"/>
  <c r="H106" i="4"/>
  <c r="L105" i="4"/>
  <c r="I105" i="4"/>
  <c r="F105" i="4"/>
  <c r="V103" i="4"/>
  <c r="U103" i="4"/>
  <c r="S103" i="4"/>
  <c r="R103" i="4"/>
  <c r="R104" i="4" s="1"/>
  <c r="P103" i="4"/>
  <c r="O103" i="4"/>
  <c r="M103" i="4"/>
  <c r="L103" i="4"/>
  <c r="J103" i="4"/>
  <c r="I103" i="4"/>
  <c r="G103" i="4"/>
  <c r="F103" i="4"/>
  <c r="F104" i="4" s="1"/>
  <c r="W100" i="4"/>
  <c r="V100" i="4"/>
  <c r="U100" i="4"/>
  <c r="T100" i="4"/>
  <c r="S100" i="4"/>
  <c r="R100" i="4"/>
  <c r="E99" i="4"/>
  <c r="E98" i="4"/>
  <c r="E97" i="4"/>
  <c r="E96" i="4"/>
  <c r="E95" i="4"/>
  <c r="E94" i="4"/>
  <c r="E93" i="4"/>
  <c r="E91" i="4" s="1"/>
  <c r="D91" i="4"/>
  <c r="W87" i="4"/>
  <c r="T87" i="4"/>
  <c r="Q87" i="4"/>
  <c r="N87" i="4"/>
  <c r="K87" i="4"/>
  <c r="H87" i="4"/>
  <c r="L86" i="4"/>
  <c r="I86" i="4"/>
  <c r="F86" i="4"/>
  <c r="V84" i="4"/>
  <c r="U84" i="4"/>
  <c r="U85" i="4" s="1"/>
  <c r="S84" i="4"/>
  <c r="R84" i="4"/>
  <c r="P84" i="4"/>
  <c r="O84" i="4"/>
  <c r="M84" i="4"/>
  <c r="L84" i="4"/>
  <c r="J84" i="4"/>
  <c r="I84" i="4"/>
  <c r="G84" i="4"/>
  <c r="F84" i="4"/>
  <c r="F85" i="4" s="1"/>
  <c r="W81" i="4"/>
  <c r="V81" i="4"/>
  <c r="U81" i="4"/>
  <c r="T81" i="4"/>
  <c r="S81" i="4"/>
  <c r="R81" i="4"/>
  <c r="E80" i="4"/>
  <c r="E79" i="4"/>
  <c r="E78" i="4"/>
  <c r="E77" i="4"/>
  <c r="E76" i="4"/>
  <c r="E75" i="4"/>
  <c r="D73" i="4"/>
  <c r="W69" i="4"/>
  <c r="T69" i="4"/>
  <c r="Q69" i="4"/>
  <c r="N69" i="4"/>
  <c r="K69" i="4"/>
  <c r="H69" i="4"/>
  <c r="R68" i="4"/>
  <c r="L68" i="4"/>
  <c r="I68" i="4"/>
  <c r="F68" i="4"/>
  <c r="V66" i="4"/>
  <c r="U66" i="4"/>
  <c r="U67" i="4" s="1"/>
  <c r="S66" i="4"/>
  <c r="R66" i="4"/>
  <c r="P66" i="4"/>
  <c r="O66" i="4"/>
  <c r="M66" i="4"/>
  <c r="L66" i="4"/>
  <c r="J66" i="4"/>
  <c r="I66" i="4"/>
  <c r="G66" i="4"/>
  <c r="F66" i="4"/>
  <c r="W63" i="4"/>
  <c r="V63" i="4"/>
  <c r="U63" i="4"/>
  <c r="T63" i="4"/>
  <c r="S63" i="4"/>
  <c r="R63" i="4"/>
  <c r="E62" i="4"/>
  <c r="E61" i="4"/>
  <c r="E60" i="4"/>
  <c r="E59" i="4"/>
  <c r="E58" i="4"/>
  <c r="E57" i="4"/>
  <c r="E56" i="4"/>
  <c r="D54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28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5" i="4"/>
  <c r="W126" i="3"/>
  <c r="T126" i="3"/>
  <c r="Q126" i="3"/>
  <c r="N126" i="3"/>
  <c r="K126" i="3"/>
  <c r="H126" i="3"/>
  <c r="L125" i="3"/>
  <c r="I125" i="3"/>
  <c r="F125" i="3"/>
  <c r="V123" i="3"/>
  <c r="U123" i="3"/>
  <c r="S123" i="3"/>
  <c r="R123" i="3"/>
  <c r="P123" i="3"/>
  <c r="O123" i="3"/>
  <c r="M123" i="3"/>
  <c r="L124" i="3" s="1"/>
  <c r="L123" i="3"/>
  <c r="J123" i="3"/>
  <c r="I123" i="3"/>
  <c r="I124" i="3" s="1"/>
  <c r="G123" i="3"/>
  <c r="F123" i="3"/>
  <c r="W120" i="3"/>
  <c r="V120" i="3"/>
  <c r="U120" i="3"/>
  <c r="T120" i="3"/>
  <c r="S120" i="3"/>
  <c r="R120" i="3"/>
  <c r="E119" i="3"/>
  <c r="E118" i="3"/>
  <c r="E117" i="3"/>
  <c r="E116" i="3"/>
  <c r="E115" i="3"/>
  <c r="E114" i="3"/>
  <c r="D112" i="3"/>
  <c r="W108" i="3"/>
  <c r="T108" i="3"/>
  <c r="Q108" i="3"/>
  <c r="N108" i="3"/>
  <c r="K108" i="3"/>
  <c r="H108" i="3"/>
  <c r="L107" i="3"/>
  <c r="I107" i="3"/>
  <c r="F107" i="3"/>
  <c r="V105" i="3"/>
  <c r="U105" i="3"/>
  <c r="S105" i="3"/>
  <c r="R105" i="3"/>
  <c r="R106" i="3" s="1"/>
  <c r="P105" i="3"/>
  <c r="O105" i="3"/>
  <c r="M105" i="3"/>
  <c r="L105" i="3"/>
  <c r="J105" i="3"/>
  <c r="I105" i="3"/>
  <c r="G105" i="3"/>
  <c r="F105" i="3"/>
  <c r="W102" i="3"/>
  <c r="V102" i="3"/>
  <c r="U102" i="3"/>
  <c r="T102" i="3"/>
  <c r="S102" i="3"/>
  <c r="R102" i="3"/>
  <c r="E101" i="3"/>
  <c r="E100" i="3"/>
  <c r="E99" i="3"/>
  <c r="E98" i="3"/>
  <c r="E97" i="3"/>
  <c r="E96" i="3"/>
  <c r="E95" i="3"/>
  <c r="E93" i="3" s="1"/>
  <c r="D93" i="3"/>
  <c r="W89" i="3"/>
  <c r="T89" i="3"/>
  <c r="Q89" i="3"/>
  <c r="N89" i="3"/>
  <c r="K89" i="3"/>
  <c r="H89" i="3"/>
  <c r="L88" i="3"/>
  <c r="I88" i="3"/>
  <c r="F88" i="3"/>
  <c r="V86" i="3"/>
  <c r="U86" i="3"/>
  <c r="S86" i="3"/>
  <c r="R86" i="3"/>
  <c r="P86" i="3"/>
  <c r="O86" i="3"/>
  <c r="M86" i="3"/>
  <c r="L86" i="3"/>
  <c r="J86" i="3"/>
  <c r="I86" i="3"/>
  <c r="I87" i="3" s="1"/>
  <c r="G86" i="3"/>
  <c r="F86" i="3"/>
  <c r="W83" i="3"/>
  <c r="V83" i="3"/>
  <c r="U83" i="3"/>
  <c r="T83" i="3"/>
  <c r="S83" i="3"/>
  <c r="R83" i="3"/>
  <c r="E82" i="3"/>
  <c r="E81" i="3"/>
  <c r="E80" i="3"/>
  <c r="E79" i="3"/>
  <c r="E78" i="3"/>
  <c r="E77" i="3"/>
  <c r="D75" i="3"/>
  <c r="W71" i="3"/>
  <c r="T71" i="3"/>
  <c r="Q71" i="3"/>
  <c r="N71" i="3"/>
  <c r="K71" i="3"/>
  <c r="H71" i="3"/>
  <c r="R70" i="3"/>
  <c r="L70" i="3"/>
  <c r="I70" i="3"/>
  <c r="F70" i="3"/>
  <c r="V68" i="3"/>
  <c r="U68" i="3"/>
  <c r="S68" i="3"/>
  <c r="R68" i="3"/>
  <c r="P68" i="3"/>
  <c r="O68" i="3"/>
  <c r="M68" i="3"/>
  <c r="L68" i="3"/>
  <c r="J68" i="3"/>
  <c r="I68" i="3"/>
  <c r="I69" i="3" s="1"/>
  <c r="G68" i="3"/>
  <c r="F68" i="3"/>
  <c r="W65" i="3"/>
  <c r="V65" i="3"/>
  <c r="U65" i="3"/>
  <c r="T65" i="3"/>
  <c r="S65" i="3"/>
  <c r="R65" i="3"/>
  <c r="E64" i="3"/>
  <c r="E63" i="3"/>
  <c r="E62" i="3"/>
  <c r="E61" i="3"/>
  <c r="E60" i="3"/>
  <c r="E59" i="3"/>
  <c r="E58" i="3"/>
  <c r="D56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D30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5" i="3"/>
  <c r="E56" i="3" l="1"/>
  <c r="E75" i="3"/>
  <c r="F87" i="3"/>
  <c r="R87" i="3"/>
  <c r="L106" i="3"/>
  <c r="F69" i="3"/>
  <c r="R69" i="3"/>
  <c r="I106" i="3"/>
  <c r="E112" i="3"/>
  <c r="R124" i="3"/>
  <c r="E54" i="4"/>
  <c r="F67" i="4"/>
  <c r="I104" i="4"/>
  <c r="R122" i="4"/>
  <c r="O67" i="4"/>
  <c r="F106" i="3"/>
  <c r="I67" i="4"/>
  <c r="R67" i="4"/>
  <c r="U104" i="4"/>
  <c r="E110" i="4"/>
  <c r="F122" i="4"/>
  <c r="O122" i="4"/>
  <c r="D70" i="4"/>
  <c r="D72" i="3"/>
  <c r="U124" i="3"/>
  <c r="L67" i="4"/>
  <c r="L87" i="3"/>
  <c r="U87" i="3"/>
  <c r="U106" i="3"/>
  <c r="E5" i="3"/>
  <c r="L69" i="3"/>
  <c r="U69" i="3"/>
  <c r="F124" i="3"/>
  <c r="E5" i="4"/>
  <c r="E73" i="4"/>
  <c r="I85" i="4"/>
  <c r="R85" i="4"/>
  <c r="E28" i="4"/>
  <c r="E107" i="4" s="1"/>
  <c r="L85" i="4"/>
  <c r="L104" i="4"/>
  <c r="O104" i="4"/>
  <c r="O85" i="4"/>
  <c r="L122" i="4"/>
  <c r="E88" i="4"/>
  <c r="D88" i="4"/>
  <c r="D107" i="4"/>
  <c r="D125" i="4"/>
  <c r="E30" i="3"/>
  <c r="E90" i="3" s="1"/>
  <c r="O106" i="3"/>
  <c r="O124" i="3"/>
  <c r="O69" i="3"/>
  <c r="O87" i="3"/>
  <c r="D90" i="3"/>
  <c r="D109" i="3"/>
  <c r="D127" i="3"/>
  <c r="E125" i="4" l="1"/>
  <c r="E70" i="4"/>
  <c r="E72" i="3"/>
  <c r="E127" i="3"/>
  <c r="E109" i="3"/>
</calcChain>
</file>

<file path=xl/sharedStrings.xml><?xml version="1.0" encoding="utf-8"?>
<sst xmlns="http://schemas.openxmlformats.org/spreadsheetml/2006/main" count="716" uniqueCount="162">
  <si>
    <t>PIERWSZY STOPIEŃ</t>
  </si>
  <si>
    <t>STUDIA STACJONARNE</t>
  </si>
  <si>
    <t>Kierunek: TURYSTYKA i REKREACJA</t>
  </si>
  <si>
    <t>A. Grupa treści podstawowych</t>
  </si>
  <si>
    <t>w</t>
  </si>
  <si>
    <t>ć</t>
  </si>
  <si>
    <t>ects</t>
  </si>
  <si>
    <t>1.</t>
  </si>
  <si>
    <t>Makroekonomia</t>
  </si>
  <si>
    <t>E 2</t>
  </si>
  <si>
    <t>2.</t>
  </si>
  <si>
    <t>Mikroekonomia</t>
  </si>
  <si>
    <t>E 1</t>
  </si>
  <si>
    <t>3.</t>
  </si>
  <si>
    <t>Organizacja i zarządzanie</t>
  </si>
  <si>
    <t>4.</t>
  </si>
  <si>
    <t>Ekonomika i organizacja przedsiębiorstw usługowych</t>
  </si>
  <si>
    <t>E 3</t>
  </si>
  <si>
    <t>5.</t>
  </si>
  <si>
    <t>Podstawy marketingu</t>
  </si>
  <si>
    <t>6.</t>
  </si>
  <si>
    <t>Podstawy rachunkowości</t>
  </si>
  <si>
    <t>7.</t>
  </si>
  <si>
    <t>Prawo gospodarcze</t>
  </si>
  <si>
    <t>E 4</t>
  </si>
  <si>
    <t>8.</t>
  </si>
  <si>
    <t>Filozofia i etyka</t>
  </si>
  <si>
    <t>Z 1</t>
  </si>
  <si>
    <t>9.</t>
  </si>
  <si>
    <t>Psychologia</t>
  </si>
  <si>
    <t>10.</t>
  </si>
  <si>
    <t>Socjologia</t>
  </si>
  <si>
    <t>11.</t>
  </si>
  <si>
    <t>Ekologia i ochrona środowiska</t>
  </si>
  <si>
    <t>Z 6</t>
  </si>
  <si>
    <t>12.</t>
  </si>
  <si>
    <t>Historia architektury i sztuki</t>
  </si>
  <si>
    <t>13.</t>
  </si>
  <si>
    <t>Pierwsza pomoc przedmedyczna</t>
  </si>
  <si>
    <t>Z 3</t>
  </si>
  <si>
    <t>14.</t>
  </si>
  <si>
    <t>Technologia informacyjna</t>
  </si>
  <si>
    <t>Z 2</t>
  </si>
  <si>
    <t>15.</t>
  </si>
  <si>
    <t>Statystyka</t>
  </si>
  <si>
    <t>16.</t>
  </si>
  <si>
    <t>Fizjologia człowieka</t>
  </si>
  <si>
    <t>17.</t>
  </si>
  <si>
    <t>Żywienie człowieka</t>
  </si>
  <si>
    <t>Z 5</t>
  </si>
  <si>
    <t>18.</t>
  </si>
  <si>
    <t>Język obcy I (ECTS wg semestrów: 2+2+2+3)</t>
  </si>
  <si>
    <t>Z 1-3;E 4</t>
  </si>
  <si>
    <t>19.</t>
  </si>
  <si>
    <t>Język obcy II (ECTS wg semestrów: 2+2+2+3)</t>
  </si>
  <si>
    <t>20.</t>
  </si>
  <si>
    <t>Seminarium licencjackie (ECTS wg semestrów: 2+3+5)</t>
  </si>
  <si>
    <t>Z 4-6</t>
  </si>
  <si>
    <t>21.</t>
  </si>
  <si>
    <t>Wychowanie fizyczne</t>
  </si>
  <si>
    <t>Z 1-2</t>
  </si>
  <si>
    <t>Razem</t>
  </si>
  <si>
    <t>B. Grupa treści kierunkowych</t>
  </si>
  <si>
    <t>22.</t>
  </si>
  <si>
    <t>Podstawy turystyki</t>
  </si>
  <si>
    <t>23.</t>
  </si>
  <si>
    <t>Podstawy rekreacji</t>
  </si>
  <si>
    <t>24.</t>
  </si>
  <si>
    <t>Ekonomika turystyki</t>
  </si>
  <si>
    <t>25.</t>
  </si>
  <si>
    <t xml:space="preserve">Geografia turystyczna </t>
  </si>
  <si>
    <t>26.</t>
  </si>
  <si>
    <t>Krajoznawstwo</t>
  </si>
  <si>
    <t>27.</t>
  </si>
  <si>
    <t>Obsługa ruchu turystycznego (ECTS wg semestrów: 3+3)</t>
  </si>
  <si>
    <t>Z 5;E 6</t>
  </si>
  <si>
    <t>28.</t>
  </si>
  <si>
    <t>Hotelarstwo</t>
  </si>
  <si>
    <t>29.</t>
  </si>
  <si>
    <t>Badania marketingowe w turystyce</t>
  </si>
  <si>
    <t>30.</t>
  </si>
  <si>
    <t>E-turystyka</t>
  </si>
  <si>
    <t>Z 4</t>
  </si>
  <si>
    <t>31.</t>
  </si>
  <si>
    <t>Prawo w turystyce</t>
  </si>
  <si>
    <t>E 5</t>
  </si>
  <si>
    <t>32.</t>
  </si>
  <si>
    <t>Zachowania konsumentów na rynku turystycznym</t>
  </si>
  <si>
    <t>E 6</t>
  </si>
  <si>
    <t>33.</t>
  </si>
  <si>
    <t>Zarządzanie projektami w turystyce</t>
  </si>
  <si>
    <t>34.</t>
  </si>
  <si>
    <t>Partnerstwo na rynku turystycznym</t>
  </si>
  <si>
    <t>35.</t>
  </si>
  <si>
    <t>Ubezpieczenia w turystyce</t>
  </si>
  <si>
    <t>36.</t>
  </si>
  <si>
    <t>Pedagogika czasu wolnego</t>
  </si>
  <si>
    <t>37.</t>
  </si>
  <si>
    <t>Historia turystyki i rekreacji</t>
  </si>
  <si>
    <t>38.</t>
  </si>
  <si>
    <t>Międzynarodowy rynek turystyczny</t>
  </si>
  <si>
    <t>39.</t>
  </si>
  <si>
    <t>Funkcjonowanie biur podróży</t>
  </si>
  <si>
    <t>40.</t>
  </si>
  <si>
    <t>Warsztaty terenowe</t>
  </si>
  <si>
    <t>41.</t>
  </si>
  <si>
    <t>Przedmioty do wyboru (ECTS wg semestrów: 3+3+3)</t>
  </si>
  <si>
    <t>42.</t>
  </si>
  <si>
    <t>Praktyki zawodowe (4 tygodnie)</t>
  </si>
  <si>
    <t xml:space="preserve">Razem 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</si>
  <si>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Hotelarstwo i gastronomia</t>
    </r>
  </si>
  <si>
    <t xml:space="preserve">                                      </t>
  </si>
  <si>
    <t>S. Przedmioty specjalnościowe</t>
  </si>
  <si>
    <t>43.</t>
  </si>
  <si>
    <t>Organizacja i technika pracy w obiektach hotelarskich</t>
  </si>
  <si>
    <t>44.</t>
  </si>
  <si>
    <t>Ekonomika i organizacja gastronomii</t>
  </si>
  <si>
    <t>45.</t>
  </si>
  <si>
    <t>Technika pracy w gastronomii</t>
  </si>
  <si>
    <t>46.</t>
  </si>
  <si>
    <t>Regionalne produkty kulinarne</t>
  </si>
  <si>
    <t>47.</t>
  </si>
  <si>
    <t>Systemy informatyczne w hotelarstwie</t>
  </si>
  <si>
    <t>48.</t>
  </si>
  <si>
    <t>Turystyka społeczna</t>
  </si>
  <si>
    <t>49.</t>
  </si>
  <si>
    <t>Zarządzanie finansami przedsiębiorstw hotelarskich i gastronomicznych</t>
  </si>
  <si>
    <t>liczba przedmiotów w semestrze</t>
  </si>
  <si>
    <t>9+praktyki</t>
  </si>
  <si>
    <t>liczba godzin w semestrze w / ć</t>
  </si>
  <si>
    <t>liczba godzin w semestrze</t>
  </si>
  <si>
    <t>liczba egzaminów w semestrze</t>
  </si>
  <si>
    <t xml:space="preserve"> liczba punktów ECTS w semestrze</t>
  </si>
  <si>
    <t>RAZEM Studia I stopnia</t>
  </si>
  <si>
    <r>
      <rPr>
        <b/>
        <sz val="9"/>
        <color indexed="10"/>
        <rFont val="Calibri"/>
        <family val="2"/>
        <charset val="238"/>
        <scheme val="minor"/>
      </rPr>
      <t>Specjalność:</t>
    </r>
    <r>
      <rPr>
        <b/>
        <sz val="8"/>
        <color indexed="10"/>
        <rFont val="Calibri"/>
        <family val="2"/>
        <charset val="238"/>
        <scheme val="minor"/>
      </rPr>
      <t xml:space="preserve"> </t>
    </r>
    <r>
      <rPr>
        <b/>
        <sz val="11"/>
        <color indexed="10"/>
        <rFont val="Calibri"/>
        <family val="2"/>
        <charset val="238"/>
        <scheme val="minor"/>
      </rPr>
      <t>Turystyka międzynarodowa</t>
    </r>
  </si>
  <si>
    <t>Pilotaż i przewodnictwo w turystyce międzynarodowej</t>
  </si>
  <si>
    <t>Technologie obsługi międzynarodowego ruchu turystycznego</t>
  </si>
  <si>
    <t>Interpretacja dzieł sztuki</t>
  </si>
  <si>
    <t>Międzynarodowy ruch turystyczny w Krakowie</t>
  </si>
  <si>
    <t>Podstawy turystyki biznesowej</t>
  </si>
  <si>
    <t>Podstawy międzynarodowych stosunków gospodarczych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</si>
  <si>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Obsługa kulturowych form turystyki</t>
    </r>
  </si>
  <si>
    <t>Rynek turystyki kulturowej</t>
  </si>
  <si>
    <t>Marketing w sferze kultury</t>
  </si>
  <si>
    <t>Szlaki kulturowe</t>
  </si>
  <si>
    <t>Turystyka religijna i pielgrzymkowa</t>
  </si>
  <si>
    <t>Turystyka muzealna</t>
  </si>
  <si>
    <t>Zarządzanie dziedzictwem kulturowym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</si>
  <si>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Animacja czasu wolnego</t>
    </r>
  </si>
  <si>
    <t>Metodyka i technika pracy animatora</t>
  </si>
  <si>
    <t>Rekreacja plenerowa</t>
  </si>
  <si>
    <t>Gry i zabawy zespołowe</t>
  </si>
  <si>
    <t>Animacja społeczno-kulturalna</t>
  </si>
  <si>
    <t>Rekreacja w środowisku wodnym</t>
  </si>
  <si>
    <t>Animacja i organizacja imprez sportowo-rekreacyjnych</t>
  </si>
  <si>
    <t>STUDIA NIESTACJONARNE</t>
  </si>
  <si>
    <t>Z 5; E 6</t>
  </si>
  <si>
    <t>8+praktyki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</si>
  <si>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Turystyka międzynarodowa</t>
    </r>
  </si>
  <si>
    <t>7+praktyki</t>
  </si>
  <si>
    <t>Z 3-4</t>
  </si>
  <si>
    <t>od października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</si>
</sst>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scheme val="minor"/>
    </font>
    <font>
      <strike/>
      <sz val="9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1" xfId="0" applyBorder="1" applyAlignment="1"/>
    <xf numFmtId="0" fontId="5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/>
    <xf numFmtId="0" fontId="0" fillId="3" borderId="3" xfId="0" applyFill="1" applyBorder="1" applyAlignment="1"/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9" fillId="0" borderId="38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/>
    <xf numFmtId="0" fontId="4" fillId="0" borderId="44" xfId="0" applyFont="1" applyBorder="1" applyAlignment="1"/>
    <xf numFmtId="0" fontId="4" fillId="3" borderId="45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4" fillId="5" borderId="25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26" xfId="0" applyFont="1" applyBorder="1" applyAlignment="1"/>
    <xf numFmtId="0" fontId="7" fillId="0" borderId="9" xfId="0" applyFont="1" applyBorder="1" applyAlignment="1"/>
    <xf numFmtId="0" fontId="7" fillId="5" borderId="25" xfId="0" applyFont="1" applyFill="1" applyBorder="1" applyAlignment="1"/>
    <xf numFmtId="0" fontId="7" fillId="0" borderId="26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8" xfId="0" applyFont="1" applyFill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center" vertical="center"/>
    </xf>
    <xf numFmtId="0" fontId="12" fillId="0" borderId="0" xfId="0" applyFont="1"/>
    <xf numFmtId="0" fontId="4" fillId="0" borderId="3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37" xfId="0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/>
    <xf numFmtId="0" fontId="7" fillId="0" borderId="0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7" fillId="0" borderId="5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Fill="1" applyBorder="1" applyAlignment="1">
      <alignment horizontal="center"/>
    </xf>
    <xf numFmtId="0" fontId="4" fillId="0" borderId="48" xfId="0" applyFont="1" applyBorder="1" applyAlignment="1">
      <alignment horizontal="center" vertical="top"/>
    </xf>
    <xf numFmtId="0" fontId="4" fillId="0" borderId="58" xfId="0" applyFont="1" applyBorder="1" applyAlignment="1">
      <alignment horizontal="right" vertical="center"/>
    </xf>
    <xf numFmtId="0" fontId="9" fillId="0" borderId="37" xfId="0" applyFont="1" applyBorder="1"/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19" fillId="11" borderId="6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8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4" fillId="0" borderId="40" xfId="0" applyFont="1" applyFill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4" fillId="0" borderId="51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38" xfId="0" applyBorder="1" applyAlignment="1">
      <alignment horizontal="right" vertical="center"/>
    </xf>
    <xf numFmtId="0" fontId="2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37" xfId="0" applyBorder="1"/>
    <xf numFmtId="0" fontId="0" fillId="0" borderId="50" xfId="0" applyBorder="1"/>
    <xf numFmtId="0" fontId="4" fillId="0" borderId="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4" borderId="3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51" xfId="0" applyFont="1" applyFill="1" applyBorder="1" applyAlignment="1">
      <alignment horizontal="right" vertical="center"/>
    </xf>
    <xf numFmtId="0" fontId="22" fillId="0" borderId="28" xfId="0" applyFont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" fillId="7" borderId="28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7" fillId="0" borderId="12" xfId="0" applyFont="1" applyBorder="1" applyAlignment="1"/>
    <xf numFmtId="0" fontId="7" fillId="0" borderId="24" xfId="0" applyFont="1" applyBorder="1" applyAlignment="1"/>
    <xf numFmtId="0" fontId="7" fillId="5" borderId="35" xfId="0" applyFont="1" applyFill="1" applyBorder="1" applyAlignment="1"/>
    <xf numFmtId="0" fontId="7" fillId="5" borderId="32" xfId="0" applyFont="1" applyFill="1" applyBorder="1" applyAlignment="1"/>
    <xf numFmtId="0" fontId="7" fillId="0" borderId="31" xfId="0" applyFont="1" applyBorder="1" applyAlignment="1"/>
    <xf numFmtId="0" fontId="7" fillId="5" borderId="14" xfId="0" applyFont="1" applyFill="1" applyBorder="1" applyAlignment="1"/>
    <xf numFmtId="0" fontId="7" fillId="7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3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7" fillId="0" borderId="55" xfId="0" applyFont="1" applyBorder="1" applyAlignment="1"/>
    <xf numFmtId="0" fontId="6" fillId="0" borderId="6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/>
    <xf numFmtId="0" fontId="0" fillId="0" borderId="1" xfId="0" applyBorder="1"/>
    <xf numFmtId="0" fontId="0" fillId="3" borderId="3" xfId="0" applyFill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vertical="center" wrapText="1"/>
    </xf>
    <xf numFmtId="0" fontId="0" fillId="0" borderId="34" xfId="0" applyBorder="1"/>
    <xf numFmtId="0" fontId="4" fillId="0" borderId="3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3" fillId="0" borderId="7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4" fillId="11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7" fillId="0" borderId="55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0" fillId="0" borderId="0" xfId="0" applyFill="1"/>
    <xf numFmtId="0" fontId="4" fillId="11" borderId="2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4" fillId="11" borderId="13" xfId="0" applyFont="1" applyFill="1" applyBorder="1" applyAlignment="1">
      <alignment horizontal="center" vertical="center"/>
    </xf>
    <xf numFmtId="0" fontId="13" fillId="0" borderId="0" xfId="0" applyFont="1"/>
    <xf numFmtId="0" fontId="4" fillId="0" borderId="53" xfId="0" applyFont="1" applyFill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38" xfId="0" applyBorder="1"/>
    <xf numFmtId="0" fontId="0" fillId="0" borderId="55" xfId="0" applyBorder="1"/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13" fillId="11" borderId="0" xfId="0" applyFont="1" applyFill="1"/>
    <xf numFmtId="0" fontId="4" fillId="14" borderId="7" xfId="0" applyFont="1" applyFill="1" applyBorder="1" applyAlignment="1">
      <alignment horizontal="right" vertical="center"/>
    </xf>
    <xf numFmtId="0" fontId="6" fillId="14" borderId="19" xfId="0" applyFont="1" applyFill="1" applyBorder="1" applyAlignment="1">
      <alignment horizontal="left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24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right" vertical="center" wrapText="1"/>
    </xf>
    <xf numFmtId="0" fontId="13" fillId="0" borderId="0" xfId="0" applyFont="1" applyFill="1"/>
    <xf numFmtId="0" fontId="20" fillId="0" borderId="0" xfId="0" applyFont="1" applyFill="1"/>
    <xf numFmtId="0" fontId="0" fillId="0" borderId="0" xfId="0" applyFill="1" applyBorder="1"/>
    <xf numFmtId="0" fontId="4" fillId="0" borderId="14" xfId="0" applyFont="1" applyFill="1" applyBorder="1" applyAlignment="1">
      <alignment horizontal="center" vertical="center"/>
    </xf>
    <xf numFmtId="0" fontId="24" fillId="14" borderId="28" xfId="0" applyFont="1" applyFill="1" applyBorder="1" applyAlignment="1">
      <alignment horizontal="center" vertical="center"/>
    </xf>
    <xf numFmtId="0" fontId="24" fillId="14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topLeftCell="A28" zoomScale="75" zoomScaleNormal="75" workbookViewId="0">
      <selection activeCell="P50" sqref="P50:Q50"/>
    </sheetView>
  </sheetViews>
  <sheetFormatPr defaultRowHeight="14.25"/>
  <cols>
    <col min="1" max="1" width="3.25" customWidth="1"/>
    <col min="2" max="2" width="34.25" customWidth="1"/>
    <col min="3" max="3" width="5.75" customWidth="1"/>
    <col min="4" max="4" width="3.25" customWidth="1"/>
    <col min="5" max="5" width="4.125" customWidth="1"/>
    <col min="6" max="23" width="3.25" customWidth="1"/>
  </cols>
  <sheetData>
    <row r="1" spans="1:23">
      <c r="B1" s="1" t="s">
        <v>0</v>
      </c>
    </row>
    <row r="2" spans="1:23" ht="1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" thickBot="1">
      <c r="A4" s="7"/>
      <c r="B4" s="8" t="s">
        <v>161</v>
      </c>
      <c r="C4" s="9"/>
      <c r="D4" s="9"/>
      <c r="E4" s="9"/>
      <c r="F4" s="9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5" thickBot="1">
      <c r="A5" s="12"/>
      <c r="B5" s="13" t="s">
        <v>3</v>
      </c>
      <c r="C5" s="13"/>
      <c r="D5" s="14">
        <f>SUM(D7:D27)</f>
        <v>90</v>
      </c>
      <c r="E5" s="14">
        <f>SUM(E7:E27)</f>
        <v>945</v>
      </c>
      <c r="F5" s="15">
        <v>1</v>
      </c>
      <c r="G5" s="16"/>
      <c r="H5" s="17"/>
      <c r="I5" s="18">
        <v>2</v>
      </c>
      <c r="J5" s="16"/>
      <c r="K5" s="17"/>
      <c r="L5" s="18">
        <v>3</v>
      </c>
      <c r="M5" s="16"/>
      <c r="N5" s="17"/>
      <c r="O5" s="18">
        <v>4</v>
      </c>
      <c r="P5" s="16"/>
      <c r="Q5" s="17"/>
      <c r="R5" s="18">
        <v>5</v>
      </c>
      <c r="S5" s="16"/>
      <c r="T5" s="17"/>
      <c r="U5" s="18">
        <v>6</v>
      </c>
      <c r="V5" s="16"/>
      <c r="W5" s="17"/>
    </row>
    <row r="6" spans="1:23" ht="15" thickBot="1">
      <c r="A6" s="19"/>
      <c r="B6" s="20"/>
      <c r="C6" s="21"/>
      <c r="D6" s="22"/>
      <c r="E6" s="23"/>
      <c r="F6" s="24" t="s">
        <v>4</v>
      </c>
      <c r="G6" s="25" t="s">
        <v>5</v>
      </c>
      <c r="H6" s="26" t="s">
        <v>6</v>
      </c>
      <c r="I6" s="27" t="s">
        <v>4</v>
      </c>
      <c r="J6" s="25" t="s">
        <v>5</v>
      </c>
      <c r="K6" s="26" t="s">
        <v>6</v>
      </c>
      <c r="L6" s="27" t="s">
        <v>4</v>
      </c>
      <c r="M6" s="25" t="s">
        <v>5</v>
      </c>
      <c r="N6" s="28" t="s">
        <v>6</v>
      </c>
      <c r="O6" s="27" t="s">
        <v>4</v>
      </c>
      <c r="P6" s="29" t="s">
        <v>5</v>
      </c>
      <c r="Q6" s="26" t="s">
        <v>6</v>
      </c>
      <c r="R6" s="27" t="s">
        <v>4</v>
      </c>
      <c r="S6" s="29" t="s">
        <v>5</v>
      </c>
      <c r="T6" s="26" t="s">
        <v>6</v>
      </c>
      <c r="U6" s="27" t="s">
        <v>4</v>
      </c>
      <c r="V6" s="29" t="s">
        <v>5</v>
      </c>
      <c r="W6" s="26" t="s">
        <v>6</v>
      </c>
    </row>
    <row r="7" spans="1:23">
      <c r="A7" s="30" t="s">
        <v>7</v>
      </c>
      <c r="B7" s="31" t="s">
        <v>8</v>
      </c>
      <c r="C7" s="32" t="s">
        <v>9</v>
      </c>
      <c r="D7" s="33">
        <v>3</v>
      </c>
      <c r="E7" s="34">
        <f t="shared" ref="E7:E27" si="0">SUM(F7:G7,I7:J7,L7:M7,O7:P7,R7:S7,U7:V7)</f>
        <v>30</v>
      </c>
      <c r="F7" s="35"/>
      <c r="G7" s="32"/>
      <c r="H7" s="36"/>
      <c r="I7" s="37">
        <v>15</v>
      </c>
      <c r="J7" s="32">
        <v>15</v>
      </c>
      <c r="K7" s="36">
        <v>3</v>
      </c>
      <c r="L7" s="37"/>
      <c r="M7" s="32"/>
      <c r="N7" s="38"/>
      <c r="O7" s="37"/>
      <c r="P7" s="34"/>
      <c r="Q7" s="36"/>
      <c r="R7" s="37"/>
      <c r="S7" s="34"/>
      <c r="T7" s="36"/>
      <c r="U7" s="37"/>
      <c r="V7" s="34"/>
      <c r="W7" s="36"/>
    </row>
    <row r="8" spans="1:23">
      <c r="A8" s="39" t="s">
        <v>10</v>
      </c>
      <c r="B8" s="40" t="s">
        <v>11</v>
      </c>
      <c r="C8" s="41" t="s">
        <v>12</v>
      </c>
      <c r="D8" s="42">
        <v>3</v>
      </c>
      <c r="E8" s="34">
        <f t="shared" si="0"/>
        <v>30</v>
      </c>
      <c r="F8" s="43">
        <v>15</v>
      </c>
      <c r="G8" s="41">
        <v>15</v>
      </c>
      <c r="H8" s="44">
        <v>3</v>
      </c>
      <c r="I8" s="45"/>
      <c r="J8" s="41"/>
      <c r="K8" s="44"/>
      <c r="L8" s="45"/>
      <c r="M8" s="41"/>
      <c r="N8" s="46"/>
      <c r="O8" s="45"/>
      <c r="P8" s="47"/>
      <c r="Q8" s="44"/>
      <c r="R8" s="45"/>
      <c r="S8" s="47"/>
      <c r="T8" s="44"/>
      <c r="U8" s="45"/>
      <c r="V8" s="47"/>
      <c r="W8" s="44"/>
    </row>
    <row r="9" spans="1:23">
      <c r="A9" s="48" t="s">
        <v>13</v>
      </c>
      <c r="B9" s="40" t="s">
        <v>14</v>
      </c>
      <c r="C9" s="41" t="s">
        <v>12</v>
      </c>
      <c r="D9" s="42">
        <v>4</v>
      </c>
      <c r="E9" s="34">
        <f t="shared" si="0"/>
        <v>45</v>
      </c>
      <c r="F9" s="43">
        <v>15</v>
      </c>
      <c r="G9" s="41">
        <v>30</v>
      </c>
      <c r="H9" s="44">
        <v>4</v>
      </c>
      <c r="I9" s="45"/>
      <c r="J9" s="41"/>
      <c r="K9" s="44"/>
      <c r="L9" s="45"/>
      <c r="M9" s="49"/>
      <c r="N9" s="46"/>
      <c r="O9" s="45"/>
      <c r="P9" s="47"/>
      <c r="Q9" s="44"/>
      <c r="R9" s="45"/>
      <c r="S9" s="47"/>
      <c r="T9" s="44"/>
      <c r="U9" s="45"/>
      <c r="V9" s="47"/>
      <c r="W9" s="44"/>
    </row>
    <row r="10" spans="1:23">
      <c r="A10" s="39" t="s">
        <v>15</v>
      </c>
      <c r="B10" s="40" t="s">
        <v>16</v>
      </c>
      <c r="C10" s="41" t="s">
        <v>17</v>
      </c>
      <c r="D10" s="42">
        <v>4</v>
      </c>
      <c r="E10" s="34">
        <f t="shared" si="0"/>
        <v>45</v>
      </c>
      <c r="F10" s="43"/>
      <c r="G10" s="41"/>
      <c r="H10" s="44"/>
      <c r="I10" s="45"/>
      <c r="J10" s="41"/>
      <c r="K10" s="44"/>
      <c r="L10" s="45">
        <v>30</v>
      </c>
      <c r="M10" s="41">
        <v>15</v>
      </c>
      <c r="N10" s="46">
        <v>4</v>
      </c>
      <c r="O10" s="45"/>
      <c r="P10" s="47"/>
      <c r="Q10" s="44"/>
      <c r="R10" s="45"/>
      <c r="S10" s="47"/>
      <c r="T10" s="44"/>
      <c r="U10" s="45"/>
      <c r="V10" s="47"/>
      <c r="W10" s="44"/>
    </row>
    <row r="11" spans="1:23">
      <c r="A11" s="48" t="s">
        <v>18</v>
      </c>
      <c r="B11" s="40" t="s">
        <v>19</v>
      </c>
      <c r="C11" s="41" t="s">
        <v>17</v>
      </c>
      <c r="D11" s="42">
        <v>4</v>
      </c>
      <c r="E11" s="34">
        <f t="shared" si="0"/>
        <v>45</v>
      </c>
      <c r="F11" s="43"/>
      <c r="G11" s="41"/>
      <c r="H11" s="44"/>
      <c r="I11" s="45"/>
      <c r="J11" s="41"/>
      <c r="K11" s="44"/>
      <c r="L11" s="45">
        <v>30</v>
      </c>
      <c r="M11" s="41">
        <v>15</v>
      </c>
      <c r="N11" s="46">
        <v>4</v>
      </c>
      <c r="O11" s="45"/>
      <c r="P11" s="47"/>
      <c r="Q11" s="44"/>
      <c r="R11" s="45"/>
      <c r="S11" s="47"/>
      <c r="T11" s="44"/>
      <c r="U11" s="45"/>
      <c r="V11" s="47"/>
      <c r="W11" s="44"/>
    </row>
    <row r="12" spans="1:23">
      <c r="A12" s="39" t="s">
        <v>20</v>
      </c>
      <c r="B12" s="50" t="s">
        <v>21</v>
      </c>
      <c r="C12" s="42" t="s">
        <v>12</v>
      </c>
      <c r="D12" s="42">
        <v>4</v>
      </c>
      <c r="E12" s="34">
        <f t="shared" si="0"/>
        <v>45</v>
      </c>
      <c r="F12" s="51">
        <v>30</v>
      </c>
      <c r="G12" s="42">
        <v>15</v>
      </c>
      <c r="H12" s="52">
        <v>4</v>
      </c>
      <c r="I12" s="53"/>
      <c r="J12" s="42"/>
      <c r="K12" s="52"/>
      <c r="L12" s="53"/>
      <c r="M12" s="42"/>
      <c r="N12" s="54"/>
      <c r="O12" s="53"/>
      <c r="P12" s="55"/>
      <c r="Q12" s="52"/>
      <c r="R12" s="53"/>
      <c r="S12" s="47"/>
      <c r="T12" s="52"/>
      <c r="U12" s="45"/>
      <c r="V12" s="47"/>
      <c r="W12" s="52"/>
    </row>
    <row r="13" spans="1:23">
      <c r="A13" s="48" t="s">
        <v>22</v>
      </c>
      <c r="B13" s="40" t="s">
        <v>23</v>
      </c>
      <c r="C13" s="41" t="s">
        <v>24</v>
      </c>
      <c r="D13" s="42">
        <v>4</v>
      </c>
      <c r="E13" s="34">
        <f t="shared" si="0"/>
        <v>45</v>
      </c>
      <c r="F13" s="43"/>
      <c r="G13" s="41"/>
      <c r="H13" s="44"/>
      <c r="I13" s="45"/>
      <c r="J13" s="41"/>
      <c r="K13" s="44"/>
      <c r="L13" s="45"/>
      <c r="M13" s="41"/>
      <c r="N13" s="46"/>
      <c r="O13" s="45">
        <v>30</v>
      </c>
      <c r="P13" s="47">
        <v>15</v>
      </c>
      <c r="Q13" s="44">
        <v>4</v>
      </c>
      <c r="R13" s="45"/>
      <c r="S13" s="47"/>
      <c r="T13" s="44"/>
      <c r="U13" s="45"/>
      <c r="V13" s="47"/>
      <c r="W13" s="44"/>
    </row>
    <row r="14" spans="1:23">
      <c r="A14" s="48" t="s">
        <v>25</v>
      </c>
      <c r="B14" s="40" t="s">
        <v>26</v>
      </c>
      <c r="C14" s="41" t="s">
        <v>27</v>
      </c>
      <c r="D14" s="42">
        <v>3</v>
      </c>
      <c r="E14" s="34">
        <f>SUM(F14:G14,I14:J14,L14:M14,O14:P14,R14:S14,U14:V14)</f>
        <v>30</v>
      </c>
      <c r="F14" s="43">
        <v>30</v>
      </c>
      <c r="G14" s="41"/>
      <c r="H14" s="44">
        <v>3</v>
      </c>
      <c r="I14" s="45"/>
      <c r="J14" s="41"/>
      <c r="K14" s="44"/>
      <c r="L14" s="45"/>
      <c r="M14" s="41"/>
      <c r="N14" s="46"/>
      <c r="O14" s="45"/>
      <c r="P14" s="47"/>
      <c r="Q14" s="44"/>
      <c r="R14" s="45"/>
      <c r="S14" s="47"/>
      <c r="T14" s="44"/>
      <c r="U14" s="45"/>
      <c r="V14" s="47"/>
      <c r="W14" s="44"/>
    </row>
    <row r="15" spans="1:23">
      <c r="A15" s="39" t="s">
        <v>28</v>
      </c>
      <c r="B15" s="40" t="s">
        <v>29</v>
      </c>
      <c r="C15" s="41" t="s">
        <v>27</v>
      </c>
      <c r="D15" s="42">
        <v>3</v>
      </c>
      <c r="E15" s="34">
        <f t="shared" si="0"/>
        <v>30</v>
      </c>
      <c r="F15" s="43">
        <v>15</v>
      </c>
      <c r="G15" s="41">
        <v>15</v>
      </c>
      <c r="H15" s="44">
        <v>3</v>
      </c>
      <c r="I15" s="45"/>
      <c r="J15" s="41"/>
      <c r="K15" s="44"/>
      <c r="L15" s="45"/>
      <c r="M15" s="41"/>
      <c r="N15" s="46"/>
      <c r="O15" s="45"/>
      <c r="P15" s="47"/>
      <c r="Q15" s="44"/>
      <c r="R15" s="45"/>
      <c r="S15" s="47"/>
      <c r="T15" s="44"/>
      <c r="U15" s="45"/>
      <c r="V15" s="47"/>
      <c r="W15" s="44"/>
    </row>
    <row r="16" spans="1:23">
      <c r="A16" s="39" t="s">
        <v>30</v>
      </c>
      <c r="B16" s="40" t="s">
        <v>31</v>
      </c>
      <c r="C16" s="41" t="s">
        <v>27</v>
      </c>
      <c r="D16" s="42">
        <v>3</v>
      </c>
      <c r="E16" s="34">
        <f>SUM(F16:G16,I16:J16,L16:M16,O16:P16,R16:S16,U16:V16)</f>
        <v>30</v>
      </c>
      <c r="F16" s="43">
        <v>30</v>
      </c>
      <c r="G16" s="41"/>
      <c r="H16" s="44">
        <v>3</v>
      </c>
      <c r="I16" s="45"/>
      <c r="J16" s="41"/>
      <c r="K16" s="44"/>
      <c r="L16" s="45"/>
      <c r="M16" s="41"/>
      <c r="N16" s="46"/>
      <c r="O16" s="56"/>
      <c r="P16" s="47"/>
      <c r="Q16" s="44"/>
      <c r="R16" s="45"/>
      <c r="S16" s="47"/>
      <c r="T16" s="44"/>
      <c r="U16" s="45"/>
      <c r="V16" s="47"/>
      <c r="W16" s="44"/>
    </row>
    <row r="17" spans="1:23">
      <c r="A17" s="48" t="s">
        <v>32</v>
      </c>
      <c r="B17" s="40" t="s">
        <v>33</v>
      </c>
      <c r="C17" s="41" t="s">
        <v>34</v>
      </c>
      <c r="D17" s="42">
        <v>2</v>
      </c>
      <c r="E17" s="34">
        <f t="shared" si="0"/>
        <v>15</v>
      </c>
      <c r="F17" s="43"/>
      <c r="G17" s="41"/>
      <c r="H17" s="44"/>
      <c r="I17" s="45"/>
      <c r="J17" s="41"/>
      <c r="K17" s="44"/>
      <c r="L17" s="45"/>
      <c r="M17" s="41"/>
      <c r="N17" s="46"/>
      <c r="O17" s="45"/>
      <c r="P17" s="47"/>
      <c r="Q17" s="44"/>
      <c r="R17" s="45"/>
      <c r="S17" s="47"/>
      <c r="T17" s="44"/>
      <c r="U17" s="45">
        <v>15</v>
      </c>
      <c r="V17" s="47"/>
      <c r="W17" s="44">
        <v>2</v>
      </c>
    </row>
    <row r="18" spans="1:23">
      <c r="A18" s="48" t="s">
        <v>35</v>
      </c>
      <c r="B18" s="40" t="s">
        <v>36</v>
      </c>
      <c r="C18" s="41" t="s">
        <v>9</v>
      </c>
      <c r="D18" s="42">
        <v>4</v>
      </c>
      <c r="E18" s="34">
        <f t="shared" si="0"/>
        <v>45</v>
      </c>
      <c r="F18" s="43"/>
      <c r="G18" s="41"/>
      <c r="H18" s="44"/>
      <c r="I18" s="45">
        <v>30</v>
      </c>
      <c r="J18" s="41">
        <v>15</v>
      </c>
      <c r="K18" s="44">
        <v>4</v>
      </c>
      <c r="L18" s="45"/>
      <c r="M18" s="41"/>
      <c r="N18" s="46"/>
      <c r="O18" s="45"/>
      <c r="P18" s="47"/>
      <c r="Q18" s="44"/>
      <c r="R18" s="45"/>
      <c r="S18" s="47"/>
      <c r="T18" s="44"/>
      <c r="U18" s="45"/>
      <c r="V18" s="47"/>
      <c r="W18" s="44"/>
    </row>
    <row r="19" spans="1:23">
      <c r="A19" s="39" t="s">
        <v>37</v>
      </c>
      <c r="B19" s="57" t="s">
        <v>38</v>
      </c>
      <c r="C19" s="41" t="s">
        <v>39</v>
      </c>
      <c r="D19" s="42">
        <v>2</v>
      </c>
      <c r="E19" s="34">
        <f t="shared" si="0"/>
        <v>15</v>
      </c>
      <c r="F19" s="43"/>
      <c r="G19" s="41"/>
      <c r="H19" s="44"/>
      <c r="I19" s="45"/>
      <c r="J19" s="41"/>
      <c r="K19" s="44"/>
      <c r="L19" s="45"/>
      <c r="M19" s="41">
        <v>15</v>
      </c>
      <c r="N19" s="46">
        <v>2</v>
      </c>
      <c r="O19" s="45"/>
      <c r="P19" s="47"/>
      <c r="Q19" s="44"/>
      <c r="R19" s="45"/>
      <c r="S19" s="58"/>
      <c r="T19" s="44"/>
      <c r="U19" s="45"/>
      <c r="V19" s="47"/>
      <c r="W19" s="44"/>
    </row>
    <row r="20" spans="1:23">
      <c r="A20" s="48" t="s">
        <v>40</v>
      </c>
      <c r="B20" s="50" t="s">
        <v>41</v>
      </c>
      <c r="C20" s="42" t="s">
        <v>42</v>
      </c>
      <c r="D20" s="42">
        <v>3</v>
      </c>
      <c r="E20" s="34">
        <f t="shared" si="0"/>
        <v>30</v>
      </c>
      <c r="F20" s="43"/>
      <c r="G20" s="41"/>
      <c r="H20" s="44"/>
      <c r="I20" s="45">
        <v>15</v>
      </c>
      <c r="J20" s="41">
        <v>15</v>
      </c>
      <c r="K20" s="44">
        <v>3</v>
      </c>
      <c r="L20" s="56"/>
      <c r="M20" s="41"/>
      <c r="N20" s="46"/>
      <c r="O20" s="45"/>
      <c r="P20" s="47"/>
      <c r="Q20" s="44"/>
      <c r="R20" s="45"/>
      <c r="S20" s="47"/>
      <c r="T20" s="44"/>
      <c r="U20" s="45"/>
      <c r="V20" s="47"/>
      <c r="W20" s="44"/>
    </row>
    <row r="21" spans="1:23">
      <c r="A21" s="48" t="s">
        <v>43</v>
      </c>
      <c r="B21" s="40" t="s">
        <v>44</v>
      </c>
      <c r="C21" s="41" t="s">
        <v>12</v>
      </c>
      <c r="D21" s="42">
        <v>5</v>
      </c>
      <c r="E21" s="34">
        <f t="shared" si="0"/>
        <v>60</v>
      </c>
      <c r="F21" s="43">
        <v>30</v>
      </c>
      <c r="G21" s="41">
        <v>30</v>
      </c>
      <c r="H21" s="44">
        <v>5</v>
      </c>
      <c r="I21" s="45"/>
      <c r="J21" s="41"/>
      <c r="K21" s="44"/>
      <c r="L21" s="45"/>
      <c r="M21" s="41"/>
      <c r="N21" s="46"/>
      <c r="O21" s="45"/>
      <c r="P21" s="47"/>
      <c r="Q21" s="44"/>
      <c r="R21" s="45"/>
      <c r="S21" s="47"/>
      <c r="T21" s="44"/>
      <c r="U21" s="45"/>
      <c r="V21" s="47"/>
      <c r="W21" s="44"/>
    </row>
    <row r="22" spans="1:23">
      <c r="A22" s="39" t="s">
        <v>45</v>
      </c>
      <c r="B22" s="40" t="s">
        <v>46</v>
      </c>
      <c r="C22" s="41" t="s">
        <v>9</v>
      </c>
      <c r="D22" s="42">
        <v>4</v>
      </c>
      <c r="E22" s="47">
        <f t="shared" si="0"/>
        <v>45</v>
      </c>
      <c r="F22" s="43"/>
      <c r="G22" s="41"/>
      <c r="H22" s="44"/>
      <c r="I22" s="43">
        <v>30</v>
      </c>
      <c r="J22" s="41">
        <v>15</v>
      </c>
      <c r="K22" s="44">
        <v>4</v>
      </c>
      <c r="L22" s="43"/>
      <c r="M22" s="41"/>
      <c r="N22" s="46"/>
      <c r="O22" s="45"/>
      <c r="P22" s="41"/>
      <c r="Q22" s="44"/>
      <c r="R22" s="43"/>
      <c r="S22" s="41"/>
      <c r="T22" s="46"/>
      <c r="U22" s="59"/>
      <c r="V22" s="60"/>
      <c r="W22" s="44"/>
    </row>
    <row r="23" spans="1:23">
      <c r="A23" s="39" t="s">
        <v>47</v>
      </c>
      <c r="B23" s="40" t="s">
        <v>48</v>
      </c>
      <c r="C23" s="41" t="s">
        <v>49</v>
      </c>
      <c r="D23" s="42">
        <v>2</v>
      </c>
      <c r="E23" s="47">
        <f>SUM(F23:G23,I23:J23,L23:M23,O23:P23,R23:S23,U23:V23)</f>
        <v>15</v>
      </c>
      <c r="F23" s="43"/>
      <c r="G23" s="41"/>
      <c r="H23" s="44"/>
      <c r="I23" s="43"/>
      <c r="J23" s="41"/>
      <c r="K23" s="44"/>
      <c r="L23" s="43"/>
      <c r="M23" s="41"/>
      <c r="N23" s="46"/>
      <c r="O23" s="45"/>
      <c r="P23" s="41"/>
      <c r="Q23" s="44"/>
      <c r="R23" s="43">
        <v>15</v>
      </c>
      <c r="S23" s="61"/>
      <c r="T23" s="46">
        <v>2</v>
      </c>
      <c r="U23" s="59"/>
      <c r="V23" s="60"/>
      <c r="W23" s="44"/>
    </row>
    <row r="24" spans="1:23">
      <c r="A24" s="39" t="s">
        <v>50</v>
      </c>
      <c r="B24" s="40" t="s">
        <v>51</v>
      </c>
      <c r="C24" s="41" t="s">
        <v>52</v>
      </c>
      <c r="D24" s="42">
        <v>9</v>
      </c>
      <c r="E24" s="34">
        <f t="shared" si="0"/>
        <v>120</v>
      </c>
      <c r="F24" s="43"/>
      <c r="G24" s="41">
        <v>30</v>
      </c>
      <c r="H24" s="44">
        <v>2</v>
      </c>
      <c r="I24" s="45"/>
      <c r="J24" s="41">
        <v>30</v>
      </c>
      <c r="K24" s="44">
        <v>2</v>
      </c>
      <c r="L24" s="45"/>
      <c r="M24" s="41">
        <v>30</v>
      </c>
      <c r="N24" s="46">
        <v>2</v>
      </c>
      <c r="O24" s="45"/>
      <c r="P24" s="47">
        <v>30</v>
      </c>
      <c r="Q24" s="44">
        <v>3</v>
      </c>
      <c r="R24" s="45"/>
      <c r="S24" s="62"/>
      <c r="T24" s="44"/>
      <c r="U24" s="45"/>
      <c r="V24" s="47"/>
      <c r="W24" s="44"/>
    </row>
    <row r="25" spans="1:23">
      <c r="A25" s="39" t="s">
        <v>53</v>
      </c>
      <c r="B25" s="40" t="s">
        <v>54</v>
      </c>
      <c r="C25" s="41" t="s">
        <v>52</v>
      </c>
      <c r="D25" s="42">
        <v>9</v>
      </c>
      <c r="E25" s="34">
        <f t="shared" si="0"/>
        <v>120</v>
      </c>
      <c r="F25" s="43"/>
      <c r="G25" s="41">
        <v>30</v>
      </c>
      <c r="H25" s="44">
        <v>2</v>
      </c>
      <c r="I25" s="45"/>
      <c r="J25" s="41">
        <v>30</v>
      </c>
      <c r="K25" s="44">
        <v>2</v>
      </c>
      <c r="L25" s="45"/>
      <c r="M25" s="41">
        <v>30</v>
      </c>
      <c r="N25" s="46">
        <v>2</v>
      </c>
      <c r="O25" s="45"/>
      <c r="P25" s="47">
        <v>30</v>
      </c>
      <c r="Q25" s="44">
        <v>3</v>
      </c>
      <c r="R25" s="45"/>
      <c r="S25" s="62"/>
      <c r="T25" s="44"/>
      <c r="U25" s="45"/>
      <c r="V25" s="47"/>
      <c r="W25" s="44"/>
    </row>
    <row r="26" spans="1:23">
      <c r="A26" s="39" t="s">
        <v>55</v>
      </c>
      <c r="B26" s="40" t="s">
        <v>56</v>
      </c>
      <c r="C26" s="41" t="s">
        <v>57</v>
      </c>
      <c r="D26" s="42">
        <v>15</v>
      </c>
      <c r="E26" s="34">
        <f t="shared" si="0"/>
        <v>60</v>
      </c>
      <c r="F26" s="43"/>
      <c r="G26" s="41"/>
      <c r="H26" s="44"/>
      <c r="I26" s="45"/>
      <c r="J26" s="41"/>
      <c r="K26" s="44"/>
      <c r="L26" s="45"/>
      <c r="M26" s="41"/>
      <c r="N26" s="46"/>
      <c r="O26" s="45"/>
      <c r="P26" s="47">
        <v>15</v>
      </c>
      <c r="Q26" s="44">
        <v>2</v>
      </c>
      <c r="R26" s="45"/>
      <c r="S26" s="47">
        <v>15</v>
      </c>
      <c r="T26" s="44">
        <v>3</v>
      </c>
      <c r="U26" s="45"/>
      <c r="V26" s="47">
        <v>30</v>
      </c>
      <c r="W26" s="44">
        <v>10</v>
      </c>
    </row>
    <row r="27" spans="1:23" ht="15" thickBot="1">
      <c r="A27" s="39" t="s">
        <v>58</v>
      </c>
      <c r="B27" s="50" t="s">
        <v>59</v>
      </c>
      <c r="C27" s="42" t="s">
        <v>60</v>
      </c>
      <c r="D27" s="42">
        <v>0</v>
      </c>
      <c r="E27" s="63">
        <f t="shared" si="0"/>
        <v>45</v>
      </c>
      <c r="F27" s="64"/>
      <c r="G27" s="42">
        <v>30</v>
      </c>
      <c r="H27" s="52">
        <v>0</v>
      </c>
      <c r="I27" s="56"/>
      <c r="J27" s="42">
        <v>15</v>
      </c>
      <c r="K27" s="52">
        <v>0</v>
      </c>
      <c r="L27" s="53"/>
      <c r="M27" s="42"/>
      <c r="N27" s="54"/>
      <c r="O27" s="53"/>
      <c r="P27" s="55"/>
      <c r="Q27" s="52"/>
      <c r="R27" s="53"/>
      <c r="S27" s="55"/>
      <c r="T27" s="52"/>
      <c r="U27" s="53"/>
      <c r="V27" s="55"/>
      <c r="W27" s="52"/>
    </row>
    <row r="28" spans="1:23" ht="15" thickBot="1">
      <c r="A28" s="65"/>
      <c r="B28" s="66" t="s">
        <v>61</v>
      </c>
      <c r="C28" s="67"/>
      <c r="D28" s="67"/>
      <c r="E28" s="68"/>
      <c r="F28" s="69">
        <f>SUM(F7:F27)</f>
        <v>165</v>
      </c>
      <c r="G28" s="70">
        <f t="shared" ref="G28:W28" si="1">SUM(G7:G27)</f>
        <v>195</v>
      </c>
      <c r="H28" s="71">
        <f>SUM(H7:H27)</f>
        <v>29</v>
      </c>
      <c r="I28" s="72">
        <f t="shared" si="1"/>
        <v>90</v>
      </c>
      <c r="J28" s="70">
        <f t="shared" si="1"/>
        <v>135</v>
      </c>
      <c r="K28" s="71">
        <f t="shared" si="1"/>
        <v>18</v>
      </c>
      <c r="L28" s="72">
        <f t="shared" si="1"/>
        <v>60</v>
      </c>
      <c r="M28" s="70">
        <f t="shared" si="1"/>
        <v>105</v>
      </c>
      <c r="N28" s="71">
        <f t="shared" si="1"/>
        <v>14</v>
      </c>
      <c r="O28" s="72">
        <f t="shared" si="1"/>
        <v>30</v>
      </c>
      <c r="P28" s="70">
        <f t="shared" si="1"/>
        <v>90</v>
      </c>
      <c r="Q28" s="71">
        <f t="shared" si="1"/>
        <v>12</v>
      </c>
      <c r="R28" s="72">
        <f t="shared" si="1"/>
        <v>15</v>
      </c>
      <c r="S28" s="70">
        <f t="shared" si="1"/>
        <v>15</v>
      </c>
      <c r="T28" s="71">
        <f t="shared" si="1"/>
        <v>5</v>
      </c>
      <c r="U28" s="72">
        <f t="shared" si="1"/>
        <v>15</v>
      </c>
      <c r="V28" s="70">
        <f t="shared" si="1"/>
        <v>30</v>
      </c>
      <c r="W28" s="71">
        <f t="shared" si="1"/>
        <v>12</v>
      </c>
    </row>
    <row r="29" spans="1:23" ht="15" thickBot="1">
      <c r="A29" s="73"/>
      <c r="B29" s="74"/>
      <c r="C29" s="67"/>
      <c r="D29" s="75"/>
      <c r="E29" s="7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76"/>
    </row>
    <row r="30" spans="1:23" ht="15" thickBot="1">
      <c r="A30" s="77"/>
      <c r="B30" s="78" t="s">
        <v>62</v>
      </c>
      <c r="C30" s="79"/>
      <c r="D30" s="80">
        <f>SUM(D32:D52)</f>
        <v>81</v>
      </c>
      <c r="E30" s="81">
        <f>SUM(E32:E52)</f>
        <v>780</v>
      </c>
      <c r="F30" s="82">
        <v>1</v>
      </c>
      <c r="G30" s="83"/>
      <c r="H30" s="84"/>
      <c r="I30" s="82">
        <v>2</v>
      </c>
      <c r="J30" s="83"/>
      <c r="K30" s="84"/>
      <c r="L30" s="82">
        <v>3</v>
      </c>
      <c r="M30" s="83"/>
      <c r="N30" s="84"/>
      <c r="O30" s="83">
        <v>4</v>
      </c>
      <c r="P30" s="83"/>
      <c r="Q30" s="84"/>
      <c r="R30" s="82">
        <v>5</v>
      </c>
      <c r="S30" s="83"/>
      <c r="T30" s="84"/>
      <c r="U30" s="83">
        <v>6</v>
      </c>
      <c r="V30" s="83"/>
      <c r="W30" s="84"/>
    </row>
    <row r="31" spans="1:23" ht="15" thickBot="1">
      <c r="A31" s="85"/>
      <c r="B31" s="86"/>
      <c r="C31" s="87"/>
      <c r="D31" s="87"/>
      <c r="E31" s="88"/>
      <c r="F31" s="24" t="s">
        <v>4</v>
      </c>
      <c r="G31" s="25" t="s">
        <v>5</v>
      </c>
      <c r="H31" s="26" t="s">
        <v>6</v>
      </c>
      <c r="I31" s="24" t="s">
        <v>4</v>
      </c>
      <c r="J31" s="25" t="s">
        <v>5</v>
      </c>
      <c r="K31" s="26" t="s">
        <v>6</v>
      </c>
      <c r="L31" s="24" t="s">
        <v>4</v>
      </c>
      <c r="M31" s="25" t="s">
        <v>5</v>
      </c>
      <c r="N31" s="28" t="s">
        <v>6</v>
      </c>
      <c r="O31" s="27" t="s">
        <v>4</v>
      </c>
      <c r="P31" s="29" t="s">
        <v>5</v>
      </c>
      <c r="Q31" s="26" t="s">
        <v>6</v>
      </c>
      <c r="R31" s="24" t="s">
        <v>4</v>
      </c>
      <c r="S31" s="29" t="s">
        <v>5</v>
      </c>
      <c r="T31" s="26" t="s">
        <v>6</v>
      </c>
      <c r="U31" s="27" t="s">
        <v>4</v>
      </c>
      <c r="V31" s="29" t="s">
        <v>5</v>
      </c>
      <c r="W31" s="26" t="s">
        <v>6</v>
      </c>
    </row>
    <row r="32" spans="1:23">
      <c r="A32" s="39" t="s">
        <v>63</v>
      </c>
      <c r="B32" s="40" t="s">
        <v>64</v>
      </c>
      <c r="C32" s="41" t="s">
        <v>27</v>
      </c>
      <c r="D32" s="42">
        <v>3</v>
      </c>
      <c r="E32" s="47">
        <f>SUM(F32:G32,I32:J32,L32:M32,O32:P32,R32:S32,U32:V32)</f>
        <v>30</v>
      </c>
      <c r="F32" s="35">
        <v>30</v>
      </c>
      <c r="G32" s="32"/>
      <c r="H32" s="89">
        <v>3</v>
      </c>
      <c r="I32" s="35"/>
      <c r="J32" s="32"/>
      <c r="K32" s="36"/>
      <c r="L32" s="35"/>
      <c r="M32" s="32"/>
      <c r="N32" s="38"/>
      <c r="O32" s="37"/>
      <c r="P32" s="32"/>
      <c r="Q32" s="36"/>
      <c r="R32" s="35"/>
      <c r="S32" s="32"/>
      <c r="T32" s="38"/>
      <c r="U32" s="37"/>
      <c r="V32" s="34"/>
      <c r="W32" s="36"/>
    </row>
    <row r="33" spans="1:28" ht="12" customHeight="1">
      <c r="A33" s="39" t="s">
        <v>65</v>
      </c>
      <c r="B33" s="40" t="s">
        <v>66</v>
      </c>
      <c r="C33" s="41" t="s">
        <v>9</v>
      </c>
      <c r="D33" s="42">
        <v>5</v>
      </c>
      <c r="E33" s="47">
        <f t="shared" ref="E33:E46" si="2">SUM(F33:G33,I33:J33,L33:M33,O33:P33,R33:S33,U33:V33)</f>
        <v>45</v>
      </c>
      <c r="F33" s="43"/>
      <c r="G33" s="41"/>
      <c r="H33" s="44"/>
      <c r="I33" s="43">
        <v>30</v>
      </c>
      <c r="J33" s="41">
        <v>15</v>
      </c>
      <c r="K33" s="36">
        <v>5</v>
      </c>
      <c r="L33" s="43"/>
      <c r="M33" s="41"/>
      <c r="N33" s="46"/>
      <c r="O33" s="45"/>
      <c r="P33" s="41"/>
      <c r="Q33" s="44"/>
      <c r="R33" s="43"/>
      <c r="S33" s="41"/>
      <c r="T33" s="46"/>
      <c r="U33" s="45"/>
      <c r="V33" s="47"/>
      <c r="W33" s="44"/>
    </row>
    <row r="34" spans="1:28" ht="12" customHeight="1">
      <c r="A34" s="39" t="s">
        <v>67</v>
      </c>
      <c r="B34" s="40" t="s">
        <v>68</v>
      </c>
      <c r="C34" s="41" t="s">
        <v>9</v>
      </c>
      <c r="D34" s="42">
        <v>5</v>
      </c>
      <c r="E34" s="47">
        <f t="shared" si="2"/>
        <v>45</v>
      </c>
      <c r="F34" s="43"/>
      <c r="G34" s="41"/>
      <c r="H34" s="44"/>
      <c r="I34" s="43">
        <v>30</v>
      </c>
      <c r="J34" s="41">
        <v>15</v>
      </c>
      <c r="K34" s="44">
        <v>5</v>
      </c>
      <c r="L34" s="43"/>
      <c r="M34" s="41"/>
      <c r="N34" s="46"/>
      <c r="O34" s="45"/>
      <c r="P34" s="41"/>
      <c r="Q34" s="44"/>
      <c r="R34" s="43"/>
      <c r="S34" s="41"/>
      <c r="T34" s="46"/>
      <c r="U34" s="45"/>
      <c r="V34" s="47"/>
      <c r="W34" s="44"/>
    </row>
    <row r="35" spans="1:28" ht="12" customHeight="1">
      <c r="A35" s="39" t="s">
        <v>69</v>
      </c>
      <c r="B35" s="40" t="s">
        <v>70</v>
      </c>
      <c r="C35" s="41" t="s">
        <v>17</v>
      </c>
      <c r="D35" s="42">
        <v>4</v>
      </c>
      <c r="E35" s="47">
        <f t="shared" si="2"/>
        <v>45</v>
      </c>
      <c r="F35" s="43"/>
      <c r="G35" s="41"/>
      <c r="H35" s="44"/>
      <c r="I35" s="43"/>
      <c r="J35" s="41"/>
      <c r="K35" s="44"/>
      <c r="L35" s="43">
        <v>30</v>
      </c>
      <c r="M35" s="41">
        <v>15</v>
      </c>
      <c r="N35" s="46">
        <v>4</v>
      </c>
      <c r="O35" s="45"/>
      <c r="P35" s="41"/>
      <c r="Q35" s="44"/>
      <c r="R35" s="43"/>
      <c r="S35" s="41"/>
      <c r="T35" s="46"/>
      <c r="U35" s="45"/>
      <c r="V35" s="47"/>
      <c r="W35" s="44"/>
    </row>
    <row r="36" spans="1:28" ht="12" customHeight="1">
      <c r="A36" s="39" t="s">
        <v>71</v>
      </c>
      <c r="B36" s="40" t="s">
        <v>72</v>
      </c>
      <c r="C36" s="41" t="s">
        <v>17</v>
      </c>
      <c r="D36" s="42">
        <v>3</v>
      </c>
      <c r="E36" s="47">
        <f t="shared" si="2"/>
        <v>30</v>
      </c>
      <c r="F36" s="43"/>
      <c r="G36" s="41"/>
      <c r="H36" s="44"/>
      <c r="I36" s="43"/>
      <c r="J36" s="41"/>
      <c r="K36" s="44"/>
      <c r="L36" s="43">
        <v>15</v>
      </c>
      <c r="M36" s="41">
        <v>15</v>
      </c>
      <c r="N36" s="46">
        <v>3</v>
      </c>
      <c r="O36" s="45"/>
      <c r="P36" s="41"/>
      <c r="Q36" s="44"/>
      <c r="R36" s="43"/>
      <c r="S36" s="41"/>
      <c r="T36" s="46"/>
      <c r="U36" s="45"/>
      <c r="V36" s="47"/>
      <c r="W36" s="44"/>
    </row>
    <row r="37" spans="1:28" ht="12" customHeight="1">
      <c r="A37" s="39" t="s">
        <v>73</v>
      </c>
      <c r="B37" s="90" t="s">
        <v>74</v>
      </c>
      <c r="C37" s="41" t="s">
        <v>75</v>
      </c>
      <c r="D37" s="42">
        <v>6</v>
      </c>
      <c r="E37" s="47">
        <f t="shared" si="2"/>
        <v>60</v>
      </c>
      <c r="F37" s="43"/>
      <c r="G37" s="41"/>
      <c r="H37" s="44"/>
      <c r="I37" s="43"/>
      <c r="J37" s="41"/>
      <c r="K37" s="44"/>
      <c r="L37" s="43"/>
      <c r="M37" s="41"/>
      <c r="N37" s="46"/>
      <c r="O37" s="45"/>
      <c r="P37" s="41"/>
      <c r="Q37" s="44"/>
      <c r="R37" s="43">
        <v>15</v>
      </c>
      <c r="S37" s="41">
        <v>15</v>
      </c>
      <c r="T37" s="46">
        <v>3</v>
      </c>
      <c r="U37" s="45">
        <v>15</v>
      </c>
      <c r="V37" s="47">
        <v>15</v>
      </c>
      <c r="W37" s="44">
        <v>3</v>
      </c>
    </row>
    <row r="38" spans="1:28" ht="12" customHeight="1">
      <c r="A38" s="39" t="s">
        <v>76</v>
      </c>
      <c r="B38" s="40" t="s">
        <v>77</v>
      </c>
      <c r="C38" s="41" t="s">
        <v>9</v>
      </c>
      <c r="D38" s="42">
        <v>4</v>
      </c>
      <c r="E38" s="47">
        <f t="shared" si="2"/>
        <v>45</v>
      </c>
      <c r="F38" s="43"/>
      <c r="G38" s="41"/>
      <c r="H38" s="44"/>
      <c r="I38" s="43">
        <v>30</v>
      </c>
      <c r="J38" s="41">
        <v>15</v>
      </c>
      <c r="K38" s="44">
        <v>4</v>
      </c>
      <c r="L38" s="43"/>
      <c r="M38" s="41"/>
      <c r="N38" s="46"/>
      <c r="O38" s="45"/>
      <c r="P38" s="41"/>
      <c r="Q38" s="44"/>
      <c r="R38" s="43"/>
      <c r="S38" s="41"/>
      <c r="T38" s="46"/>
      <c r="U38" s="45"/>
      <c r="V38" s="47"/>
      <c r="W38" s="44"/>
    </row>
    <row r="39" spans="1:28" ht="12" customHeight="1">
      <c r="A39" s="39" t="s">
        <v>78</v>
      </c>
      <c r="B39" s="40" t="s">
        <v>79</v>
      </c>
      <c r="C39" s="41" t="s">
        <v>24</v>
      </c>
      <c r="D39" s="42">
        <v>4</v>
      </c>
      <c r="E39" s="47">
        <f t="shared" si="2"/>
        <v>45</v>
      </c>
      <c r="F39" s="43"/>
      <c r="G39" s="41"/>
      <c r="H39" s="44"/>
      <c r="I39" s="43"/>
      <c r="J39" s="41"/>
      <c r="K39" s="44"/>
      <c r="L39" s="43"/>
      <c r="M39" s="41"/>
      <c r="N39" s="46"/>
      <c r="O39" s="45">
        <v>30</v>
      </c>
      <c r="P39" s="41">
        <v>15</v>
      </c>
      <c r="Q39" s="44">
        <v>4</v>
      </c>
      <c r="R39" s="43"/>
      <c r="S39" s="41"/>
      <c r="T39" s="46"/>
      <c r="U39" s="45"/>
      <c r="V39" s="47"/>
      <c r="W39" s="44"/>
    </row>
    <row r="40" spans="1:28" ht="12" customHeight="1">
      <c r="A40" s="39" t="s">
        <v>80</v>
      </c>
      <c r="B40" s="40" t="s">
        <v>81</v>
      </c>
      <c r="C40" s="41" t="s">
        <v>82</v>
      </c>
      <c r="D40" s="42">
        <v>3</v>
      </c>
      <c r="E40" s="47">
        <f t="shared" si="2"/>
        <v>30</v>
      </c>
      <c r="F40" s="43"/>
      <c r="G40" s="41"/>
      <c r="H40" s="44"/>
      <c r="I40" s="43"/>
      <c r="J40" s="41"/>
      <c r="K40" s="44"/>
      <c r="L40" s="43"/>
      <c r="M40" s="41"/>
      <c r="N40" s="46"/>
      <c r="O40" s="45"/>
      <c r="P40" s="41">
        <v>30</v>
      </c>
      <c r="Q40" s="44">
        <v>3</v>
      </c>
      <c r="R40" s="35"/>
      <c r="S40" s="49"/>
      <c r="T40" s="46"/>
      <c r="U40" s="45"/>
      <c r="V40" s="47"/>
      <c r="W40" s="44"/>
    </row>
    <row r="41" spans="1:28" ht="12" customHeight="1">
      <c r="A41" s="39" t="s">
        <v>83</v>
      </c>
      <c r="B41" s="40" t="s">
        <v>84</v>
      </c>
      <c r="C41" s="41" t="s">
        <v>85</v>
      </c>
      <c r="D41" s="42">
        <v>3</v>
      </c>
      <c r="E41" s="47">
        <f>SUM(F41:G41,I41:J41,L41:M41,O41:P41,R41:S41,U41:V41)</f>
        <v>30</v>
      </c>
      <c r="F41" s="43"/>
      <c r="G41" s="41"/>
      <c r="H41" s="44"/>
      <c r="I41" s="35"/>
      <c r="J41" s="33"/>
      <c r="K41" s="44"/>
      <c r="L41" s="43"/>
      <c r="M41" s="91"/>
      <c r="N41" s="46"/>
      <c r="O41" s="45"/>
      <c r="P41" s="41"/>
      <c r="Q41" s="44"/>
      <c r="R41" s="43">
        <v>30</v>
      </c>
      <c r="S41" s="45"/>
      <c r="T41" s="46">
        <v>3</v>
      </c>
      <c r="U41" s="45"/>
      <c r="V41" s="47"/>
      <c r="W41" s="44"/>
    </row>
    <row r="42" spans="1:28" ht="12" customHeight="1">
      <c r="A42" s="39" t="s">
        <v>86</v>
      </c>
      <c r="B42" s="40" t="s">
        <v>87</v>
      </c>
      <c r="C42" s="41" t="s">
        <v>88</v>
      </c>
      <c r="D42" s="42">
        <v>3</v>
      </c>
      <c r="E42" s="47">
        <f t="shared" si="2"/>
        <v>30</v>
      </c>
      <c r="F42" s="43"/>
      <c r="G42" s="41"/>
      <c r="H42" s="44"/>
      <c r="I42" s="43"/>
      <c r="J42" s="41"/>
      <c r="K42" s="44"/>
      <c r="L42" s="43"/>
      <c r="M42" s="41"/>
      <c r="N42" s="46"/>
      <c r="O42" s="45"/>
      <c r="P42" s="41"/>
      <c r="Q42" s="44"/>
      <c r="R42" s="43"/>
      <c r="S42" s="41"/>
      <c r="T42" s="46"/>
      <c r="U42" s="45">
        <v>15</v>
      </c>
      <c r="V42" s="47">
        <v>15</v>
      </c>
      <c r="W42" s="44">
        <v>3</v>
      </c>
    </row>
    <row r="43" spans="1:28" ht="12" customHeight="1">
      <c r="A43" s="39" t="s">
        <v>89</v>
      </c>
      <c r="B43" s="40" t="s">
        <v>90</v>
      </c>
      <c r="C43" s="41" t="s">
        <v>85</v>
      </c>
      <c r="D43" s="42">
        <v>4</v>
      </c>
      <c r="E43" s="47">
        <f t="shared" si="2"/>
        <v>45</v>
      </c>
      <c r="F43" s="43"/>
      <c r="G43" s="41"/>
      <c r="H43" s="44"/>
      <c r="I43" s="43"/>
      <c r="J43" s="41"/>
      <c r="K43" s="44"/>
      <c r="L43" s="43"/>
      <c r="M43" s="41"/>
      <c r="N43" s="46"/>
      <c r="O43" s="45"/>
      <c r="P43" s="41"/>
      <c r="Q43" s="44"/>
      <c r="R43" s="43">
        <v>15</v>
      </c>
      <c r="S43" s="41">
        <v>30</v>
      </c>
      <c r="T43" s="46">
        <v>4</v>
      </c>
      <c r="U43" s="45"/>
      <c r="V43" s="47"/>
      <c r="W43" s="44"/>
    </row>
    <row r="44" spans="1:28" ht="12" customHeight="1">
      <c r="A44" s="85" t="s">
        <v>91</v>
      </c>
      <c r="B44" s="92" t="s">
        <v>92</v>
      </c>
      <c r="C44" s="42" t="s">
        <v>39</v>
      </c>
      <c r="D44" s="42">
        <v>3</v>
      </c>
      <c r="E44" s="47">
        <f t="shared" si="2"/>
        <v>30</v>
      </c>
      <c r="F44" s="51"/>
      <c r="G44" s="42"/>
      <c r="H44" s="44"/>
      <c r="I44" s="93"/>
      <c r="J44" s="91"/>
      <c r="K44" s="44"/>
      <c r="L44" s="43">
        <v>30</v>
      </c>
      <c r="M44" s="41"/>
      <c r="N44" s="46">
        <v>3</v>
      </c>
      <c r="O44" s="45"/>
      <c r="P44" s="41"/>
      <c r="Q44" s="44"/>
      <c r="R44" s="43"/>
      <c r="S44" s="41"/>
      <c r="T44" s="46"/>
      <c r="U44" s="45"/>
      <c r="V44" s="47"/>
      <c r="W44" s="44"/>
    </row>
    <row r="45" spans="1:28" ht="12" customHeight="1">
      <c r="A45" s="39" t="s">
        <v>93</v>
      </c>
      <c r="B45" s="40" t="s">
        <v>94</v>
      </c>
      <c r="C45" s="41" t="s">
        <v>39</v>
      </c>
      <c r="D45" s="42">
        <v>2</v>
      </c>
      <c r="E45" s="47">
        <f t="shared" si="2"/>
        <v>15</v>
      </c>
      <c r="F45" s="43"/>
      <c r="G45" s="41"/>
      <c r="H45" s="44"/>
      <c r="I45" s="43"/>
      <c r="J45" s="41"/>
      <c r="K45" s="44"/>
      <c r="L45" s="43">
        <v>15</v>
      </c>
      <c r="M45" s="41"/>
      <c r="N45" s="46">
        <v>2</v>
      </c>
      <c r="O45" s="45"/>
      <c r="P45" s="41"/>
      <c r="Q45" s="44"/>
      <c r="R45" s="43"/>
      <c r="S45" s="41"/>
      <c r="T45" s="46"/>
      <c r="U45" s="45"/>
      <c r="V45" s="47"/>
      <c r="W45" s="44"/>
    </row>
    <row r="46" spans="1:28" ht="12" customHeight="1">
      <c r="A46" s="39" t="s">
        <v>95</v>
      </c>
      <c r="B46" s="94" t="s">
        <v>96</v>
      </c>
      <c r="C46" s="41" t="s">
        <v>39</v>
      </c>
      <c r="D46" s="41">
        <v>2</v>
      </c>
      <c r="E46" s="47">
        <f t="shared" si="2"/>
        <v>15</v>
      </c>
      <c r="F46" s="51"/>
      <c r="G46" s="42"/>
      <c r="H46" s="95"/>
      <c r="I46" s="96"/>
      <c r="J46" s="41"/>
      <c r="K46" s="44"/>
      <c r="L46" s="51"/>
      <c r="M46" s="41">
        <v>15</v>
      </c>
      <c r="N46" s="46">
        <v>2</v>
      </c>
      <c r="O46" s="45"/>
      <c r="P46" s="41"/>
      <c r="Q46" s="44"/>
      <c r="R46" s="43"/>
      <c r="S46" s="41"/>
      <c r="T46" s="46"/>
      <c r="U46" s="45"/>
      <c r="V46" s="47"/>
      <c r="W46" s="44"/>
    </row>
    <row r="47" spans="1:28" ht="12" customHeight="1">
      <c r="A47" s="39" t="s">
        <v>97</v>
      </c>
      <c r="B47" s="97" t="s">
        <v>98</v>
      </c>
      <c r="C47" s="41" t="s">
        <v>17</v>
      </c>
      <c r="D47" s="41">
        <v>3</v>
      </c>
      <c r="E47" s="47">
        <f>SUM(F47:G47,I47:J47,L47:M47,O47:P47,R47:S47,U47:V47)</f>
        <v>30</v>
      </c>
      <c r="F47" s="43"/>
      <c r="G47" s="41"/>
      <c r="H47" s="44"/>
      <c r="I47" s="43"/>
      <c r="J47" s="41"/>
      <c r="K47" s="44"/>
      <c r="L47" s="43">
        <v>15</v>
      </c>
      <c r="M47" s="41">
        <v>15</v>
      </c>
      <c r="N47" s="46">
        <v>3</v>
      </c>
      <c r="O47" s="45"/>
      <c r="P47" s="41"/>
      <c r="Q47" s="44"/>
      <c r="R47" s="43"/>
      <c r="S47" s="41"/>
      <c r="T47" s="46"/>
      <c r="U47" s="45"/>
      <c r="V47" s="47"/>
      <c r="W47" s="44"/>
    </row>
    <row r="48" spans="1:28" ht="12" customHeight="1">
      <c r="A48" s="39" t="s">
        <v>99</v>
      </c>
      <c r="B48" s="97" t="s">
        <v>100</v>
      </c>
      <c r="C48" s="41" t="s">
        <v>34</v>
      </c>
      <c r="D48" s="41">
        <v>3</v>
      </c>
      <c r="E48" s="98">
        <f>SUM(F48:G48,I48:J48,L48:M48,O48:P48,R48:S48,U48:V48)</f>
        <v>30</v>
      </c>
      <c r="F48" s="99"/>
      <c r="G48" s="100"/>
      <c r="H48" s="101"/>
      <c r="I48" s="102"/>
      <c r="J48" s="100"/>
      <c r="K48" s="103"/>
      <c r="L48" s="102"/>
      <c r="M48" s="100"/>
      <c r="N48" s="44"/>
      <c r="O48" s="99"/>
      <c r="P48" s="100"/>
      <c r="Q48" s="104"/>
      <c r="R48" s="105"/>
      <c r="S48" s="100"/>
      <c r="T48" s="104"/>
      <c r="U48" s="106">
        <v>30</v>
      </c>
      <c r="V48" s="100"/>
      <c r="W48" s="103">
        <v>3</v>
      </c>
      <c r="AB48" s="107"/>
    </row>
    <row r="49" spans="1:27">
      <c r="A49" s="108" t="s">
        <v>101</v>
      </c>
      <c r="B49" s="97" t="s">
        <v>102</v>
      </c>
      <c r="C49" s="41" t="s">
        <v>160</v>
      </c>
      <c r="D49" s="41">
        <v>3</v>
      </c>
      <c r="E49" s="98">
        <f>SUM(F49:G49,I49:J49,L49:M49,O49:P49,R49:S49,U49:V49)</f>
        <v>30</v>
      </c>
      <c r="F49" s="99"/>
      <c r="G49" s="100"/>
      <c r="H49" s="101"/>
      <c r="I49" s="102"/>
      <c r="J49" s="109"/>
      <c r="K49" s="103"/>
      <c r="L49" s="102"/>
      <c r="M49" s="347">
        <v>15</v>
      </c>
      <c r="N49" s="44">
        <v>1</v>
      </c>
      <c r="O49" s="99"/>
      <c r="P49" s="347">
        <v>15</v>
      </c>
      <c r="Q49" s="148">
        <v>2</v>
      </c>
      <c r="R49" s="105"/>
      <c r="S49" s="100"/>
      <c r="T49" s="104"/>
      <c r="U49" s="106"/>
      <c r="V49" s="100"/>
      <c r="W49" s="103"/>
      <c r="X49" s="348"/>
    </row>
    <row r="50" spans="1:27">
      <c r="A50" s="349" t="s">
        <v>103</v>
      </c>
      <c r="B50" s="350" t="s">
        <v>104</v>
      </c>
      <c r="C50" s="351" t="s">
        <v>82</v>
      </c>
      <c r="D50" s="352">
        <v>3</v>
      </c>
      <c r="E50" s="353">
        <f>SUM(F50:G50,I50:J50,L50:M50,O50:P50,R50:S50,U50:V50)</f>
        <v>60</v>
      </c>
      <c r="F50" s="354"/>
      <c r="G50" s="355"/>
      <c r="H50" s="356"/>
      <c r="I50" s="354"/>
      <c r="J50" s="355"/>
      <c r="K50" s="356"/>
      <c r="L50" s="354"/>
      <c r="M50" s="355"/>
      <c r="N50" s="357"/>
      <c r="O50" s="358"/>
      <c r="P50" s="364">
        <v>30</v>
      </c>
      <c r="Q50" s="365">
        <v>3</v>
      </c>
      <c r="R50" s="354"/>
      <c r="S50" s="355"/>
      <c r="T50" s="357"/>
      <c r="U50" s="358"/>
      <c r="V50" s="185">
        <v>30</v>
      </c>
      <c r="W50" s="183">
        <v>3</v>
      </c>
    </row>
    <row r="51" spans="1:27">
      <c r="A51" s="39" t="s">
        <v>105</v>
      </c>
      <c r="B51" s="110" t="s">
        <v>106</v>
      </c>
      <c r="C51" s="41" t="s">
        <v>57</v>
      </c>
      <c r="D51" s="41">
        <v>9</v>
      </c>
      <c r="E51" s="47">
        <f>SUM(F51:G51,I51:J51,L51:M51,O51:P51,R51:S51,U51:V51)</f>
        <v>90</v>
      </c>
      <c r="F51" s="43"/>
      <c r="G51" s="41"/>
      <c r="H51" s="44"/>
      <c r="I51" s="43"/>
      <c r="J51" s="41"/>
      <c r="K51" s="44"/>
      <c r="L51" s="43"/>
      <c r="M51" s="41"/>
      <c r="N51" s="46"/>
      <c r="O51" s="45">
        <v>30</v>
      </c>
      <c r="P51" s="41"/>
      <c r="Q51" s="44">
        <v>3</v>
      </c>
      <c r="R51" s="43">
        <v>30</v>
      </c>
      <c r="S51" s="41"/>
      <c r="T51" s="46">
        <v>3</v>
      </c>
      <c r="U51" s="45">
        <v>30</v>
      </c>
      <c r="V51" s="47"/>
      <c r="W51" s="44">
        <v>3</v>
      </c>
    </row>
    <row r="52" spans="1:27" ht="15" thickBot="1">
      <c r="A52" s="39" t="s">
        <v>107</v>
      </c>
      <c r="B52" s="50" t="s">
        <v>108</v>
      </c>
      <c r="C52" s="33" t="s">
        <v>82</v>
      </c>
      <c r="D52" s="42">
        <v>6</v>
      </c>
      <c r="E52" s="55"/>
      <c r="F52" s="111"/>
      <c r="G52" s="112"/>
      <c r="H52" s="113"/>
      <c r="I52" s="111"/>
      <c r="J52" s="112"/>
      <c r="K52" s="113"/>
      <c r="L52" s="111"/>
      <c r="M52" s="112"/>
      <c r="N52" s="114"/>
      <c r="O52" s="115"/>
      <c r="P52" s="112"/>
      <c r="Q52" s="26">
        <v>6</v>
      </c>
      <c r="R52" s="111"/>
      <c r="S52" s="112"/>
      <c r="T52" s="114"/>
      <c r="U52" s="115"/>
      <c r="V52" s="116"/>
      <c r="W52" s="113"/>
    </row>
    <row r="53" spans="1:27" ht="15" thickBot="1">
      <c r="A53" s="117"/>
      <c r="B53" s="66" t="s">
        <v>109</v>
      </c>
      <c r="C53" s="68"/>
      <c r="D53" s="68"/>
      <c r="E53" s="118"/>
      <c r="F53" s="69">
        <f>SUM(F32:F52)</f>
        <v>30</v>
      </c>
      <c r="G53" s="70">
        <f t="shared" ref="G53:W53" si="3">SUM(G32:G52)</f>
        <v>0</v>
      </c>
      <c r="H53" s="119">
        <f t="shared" si="3"/>
        <v>3</v>
      </c>
      <c r="I53" s="69">
        <f t="shared" si="3"/>
        <v>90</v>
      </c>
      <c r="J53" s="70">
        <f t="shared" si="3"/>
        <v>45</v>
      </c>
      <c r="K53" s="119">
        <f t="shared" si="3"/>
        <v>14</v>
      </c>
      <c r="L53" s="69">
        <f t="shared" si="3"/>
        <v>105</v>
      </c>
      <c r="M53" s="70">
        <f t="shared" si="3"/>
        <v>75</v>
      </c>
      <c r="N53" s="119">
        <f t="shared" si="3"/>
        <v>18</v>
      </c>
      <c r="O53" s="69">
        <f t="shared" si="3"/>
        <v>60</v>
      </c>
      <c r="P53" s="70">
        <f t="shared" si="3"/>
        <v>90</v>
      </c>
      <c r="Q53" s="119">
        <f t="shared" si="3"/>
        <v>21</v>
      </c>
      <c r="R53" s="69">
        <f t="shared" si="3"/>
        <v>90</v>
      </c>
      <c r="S53" s="70">
        <f t="shared" si="3"/>
        <v>45</v>
      </c>
      <c r="T53" s="119">
        <f t="shared" si="3"/>
        <v>13</v>
      </c>
      <c r="U53" s="69">
        <f t="shared" si="3"/>
        <v>90</v>
      </c>
      <c r="V53" s="70">
        <f t="shared" si="3"/>
        <v>60</v>
      </c>
      <c r="W53" s="71">
        <f t="shared" si="3"/>
        <v>15</v>
      </c>
    </row>
    <row r="54" spans="1:27">
      <c r="A54" s="48"/>
      <c r="B54" s="120"/>
      <c r="C54" s="121"/>
      <c r="D54" s="122"/>
      <c r="E54" s="123"/>
      <c r="F54" s="122"/>
      <c r="G54" s="122"/>
      <c r="H54" s="123"/>
      <c r="I54" s="122"/>
      <c r="J54" s="123"/>
      <c r="K54" s="123"/>
      <c r="L54" s="123"/>
      <c r="M54" s="123"/>
      <c r="N54" s="123"/>
      <c r="O54" s="123"/>
      <c r="P54" s="123"/>
      <c r="Q54" s="123"/>
      <c r="R54" s="122"/>
      <c r="S54" s="123"/>
      <c r="T54" s="122"/>
      <c r="U54" s="122"/>
      <c r="V54" s="123"/>
      <c r="W54" s="124"/>
      <c r="X54" s="3"/>
    </row>
    <row r="55" spans="1:27" ht="15.75" thickBot="1">
      <c r="A55" s="125"/>
      <c r="B55" s="126" t="s">
        <v>110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 t="s">
        <v>111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9"/>
    </row>
    <row r="56" spans="1:27" ht="15" thickBot="1">
      <c r="A56" s="130"/>
      <c r="B56" s="78" t="s">
        <v>112</v>
      </c>
      <c r="C56" s="131"/>
      <c r="D56" s="80">
        <f>SUM(D58:D64)</f>
        <v>18</v>
      </c>
      <c r="E56" s="81">
        <f>SUM(E58:E64)</f>
        <v>150</v>
      </c>
      <c r="F56" s="15">
        <v>1</v>
      </c>
      <c r="G56" s="132"/>
      <c r="H56" s="133"/>
      <c r="I56" s="15">
        <v>2</v>
      </c>
      <c r="J56" s="132"/>
      <c r="K56" s="133"/>
      <c r="L56" s="132">
        <v>3</v>
      </c>
      <c r="M56" s="132"/>
      <c r="N56" s="133"/>
      <c r="O56" s="15">
        <v>4</v>
      </c>
      <c r="P56" s="132"/>
      <c r="Q56" s="133"/>
      <c r="R56" s="15">
        <v>5</v>
      </c>
      <c r="S56" s="132"/>
      <c r="T56" s="133"/>
      <c r="U56" s="134">
        <v>6</v>
      </c>
      <c r="V56" s="134"/>
      <c r="W56" s="135"/>
    </row>
    <row r="57" spans="1:27" ht="15" thickBot="1">
      <c r="A57" s="136"/>
      <c r="B57" s="137"/>
      <c r="C57" s="138"/>
      <c r="D57" s="139"/>
      <c r="E57" s="140"/>
      <c r="F57" s="24" t="s">
        <v>4</v>
      </c>
      <c r="G57" s="25" t="s">
        <v>5</v>
      </c>
      <c r="H57" s="26" t="s">
        <v>6</v>
      </c>
      <c r="I57" s="24" t="s">
        <v>4</v>
      </c>
      <c r="J57" s="25" t="s">
        <v>5</v>
      </c>
      <c r="K57" s="26" t="s">
        <v>6</v>
      </c>
      <c r="L57" s="27" t="s">
        <v>4</v>
      </c>
      <c r="M57" s="25" t="s">
        <v>5</v>
      </c>
      <c r="N57" s="28" t="s">
        <v>6</v>
      </c>
      <c r="O57" s="24" t="s">
        <v>4</v>
      </c>
      <c r="P57" s="29" t="s">
        <v>5</v>
      </c>
      <c r="Q57" s="26" t="s">
        <v>6</v>
      </c>
      <c r="R57" s="24" t="s">
        <v>4</v>
      </c>
      <c r="S57" s="29" t="s">
        <v>5</v>
      </c>
      <c r="T57" s="26" t="s">
        <v>6</v>
      </c>
      <c r="U57" s="27" t="s">
        <v>4</v>
      </c>
      <c r="V57" s="29" t="s">
        <v>5</v>
      </c>
      <c r="W57" s="26" t="s">
        <v>6</v>
      </c>
    </row>
    <row r="58" spans="1:27">
      <c r="A58" s="39" t="s">
        <v>113</v>
      </c>
      <c r="B58" s="92" t="s">
        <v>114</v>
      </c>
      <c r="C58" s="32" t="s">
        <v>49</v>
      </c>
      <c r="D58" s="42">
        <v>3</v>
      </c>
      <c r="E58" s="34">
        <f t="shared" ref="E58:E63" si="4">SUM(F58:G58,I58:J58,L58:M58,O58:P58,R58:S58,U58:V58)</f>
        <v>30</v>
      </c>
      <c r="F58" s="35"/>
      <c r="G58" s="32"/>
      <c r="H58" s="38"/>
      <c r="I58" s="35"/>
      <c r="J58" s="32"/>
      <c r="K58" s="36"/>
      <c r="L58" s="37"/>
      <c r="M58" s="32"/>
      <c r="N58" s="38"/>
      <c r="O58" s="35"/>
      <c r="P58" s="32"/>
      <c r="Q58" s="36"/>
      <c r="R58" s="141">
        <v>30</v>
      </c>
      <c r="S58" s="32"/>
      <c r="T58" s="38">
        <v>3</v>
      </c>
      <c r="U58" s="37"/>
      <c r="V58" s="34"/>
      <c r="W58" s="36"/>
    </row>
    <row r="59" spans="1:27">
      <c r="A59" s="39" t="s">
        <v>115</v>
      </c>
      <c r="B59" s="92" t="s">
        <v>116</v>
      </c>
      <c r="C59" s="41" t="s">
        <v>49</v>
      </c>
      <c r="D59" s="42">
        <v>3</v>
      </c>
      <c r="E59" s="34">
        <f t="shared" si="4"/>
        <v>30</v>
      </c>
      <c r="F59" s="43"/>
      <c r="G59" s="41"/>
      <c r="H59" s="46"/>
      <c r="I59" s="43"/>
      <c r="J59" s="41"/>
      <c r="K59" s="44"/>
      <c r="L59" s="45"/>
      <c r="M59" s="41"/>
      <c r="N59" s="46"/>
      <c r="O59" s="43"/>
      <c r="P59" s="41"/>
      <c r="Q59" s="44"/>
      <c r="R59" s="142">
        <v>30</v>
      </c>
      <c r="S59" s="41"/>
      <c r="T59" s="46">
        <v>3</v>
      </c>
      <c r="U59" s="45"/>
      <c r="V59" s="47"/>
      <c r="W59" s="44"/>
      <c r="AA59" s="143"/>
    </row>
    <row r="60" spans="1:27">
      <c r="A60" s="39" t="s">
        <v>117</v>
      </c>
      <c r="B60" s="92" t="s">
        <v>118</v>
      </c>
      <c r="C60" s="32" t="s">
        <v>34</v>
      </c>
      <c r="D60" s="42">
        <v>2</v>
      </c>
      <c r="E60" s="34">
        <f t="shared" si="4"/>
        <v>15</v>
      </c>
      <c r="F60" s="43"/>
      <c r="G60" s="41"/>
      <c r="H60" s="46"/>
      <c r="I60" s="43"/>
      <c r="J60" s="41"/>
      <c r="K60" s="44"/>
      <c r="L60" s="45"/>
      <c r="M60" s="41"/>
      <c r="N60" s="46"/>
      <c r="O60" s="43"/>
      <c r="P60" s="41"/>
      <c r="Q60" s="44"/>
      <c r="R60" s="142"/>
      <c r="S60" s="41"/>
      <c r="T60" s="46"/>
      <c r="U60" s="45"/>
      <c r="V60" s="47">
        <v>15</v>
      </c>
      <c r="W60" s="44">
        <v>2</v>
      </c>
    </row>
    <row r="61" spans="1:27">
      <c r="A61" s="39" t="s">
        <v>119</v>
      </c>
      <c r="B61" s="92" t="s">
        <v>120</v>
      </c>
      <c r="C61" s="32" t="s">
        <v>34</v>
      </c>
      <c r="D61" s="42">
        <v>2</v>
      </c>
      <c r="E61" s="34">
        <f t="shared" si="4"/>
        <v>15</v>
      </c>
      <c r="F61" s="43"/>
      <c r="G61" s="41"/>
      <c r="H61" s="46"/>
      <c r="I61" s="43"/>
      <c r="J61" s="41"/>
      <c r="K61" s="44"/>
      <c r="L61" s="56"/>
      <c r="M61" s="41"/>
      <c r="N61" s="46"/>
      <c r="O61" s="43"/>
      <c r="P61" s="41"/>
      <c r="Q61" s="44"/>
      <c r="R61" s="142"/>
      <c r="S61" s="41"/>
      <c r="T61" s="46"/>
      <c r="U61" s="45"/>
      <c r="V61" s="47">
        <v>15</v>
      </c>
      <c r="W61" s="44">
        <v>2</v>
      </c>
    </row>
    <row r="62" spans="1:27">
      <c r="A62" s="39" t="s">
        <v>121</v>
      </c>
      <c r="B62" s="40" t="s">
        <v>122</v>
      </c>
      <c r="C62" s="33" t="s">
        <v>49</v>
      </c>
      <c r="D62" s="42">
        <v>2</v>
      </c>
      <c r="E62" s="63">
        <f t="shared" si="4"/>
        <v>15</v>
      </c>
      <c r="F62" s="51"/>
      <c r="G62" s="42"/>
      <c r="H62" s="54"/>
      <c r="I62" s="51"/>
      <c r="J62" s="42"/>
      <c r="K62" s="52"/>
      <c r="L62" s="53"/>
      <c r="M62" s="42"/>
      <c r="N62" s="54"/>
      <c r="O62" s="51"/>
      <c r="P62" s="42"/>
      <c r="Q62" s="52"/>
      <c r="R62" s="144"/>
      <c r="S62" s="42">
        <v>15</v>
      </c>
      <c r="T62" s="54">
        <v>2</v>
      </c>
      <c r="U62" s="53"/>
      <c r="V62" s="55"/>
      <c r="W62" s="52"/>
    </row>
    <row r="63" spans="1:27">
      <c r="A63" s="145" t="s">
        <v>123</v>
      </c>
      <c r="B63" s="146" t="s">
        <v>124</v>
      </c>
      <c r="C63" s="41" t="s">
        <v>34</v>
      </c>
      <c r="D63" s="41">
        <v>2</v>
      </c>
      <c r="E63" s="47">
        <f t="shared" si="4"/>
        <v>15</v>
      </c>
      <c r="F63" s="106"/>
      <c r="G63" s="147"/>
      <c r="H63" s="103"/>
      <c r="I63" s="102"/>
      <c r="J63" s="147"/>
      <c r="K63" s="148"/>
      <c r="L63" s="106"/>
      <c r="M63" s="147"/>
      <c r="N63" s="103"/>
      <c r="O63" s="102"/>
      <c r="P63" s="147"/>
      <c r="Q63" s="103"/>
      <c r="R63" s="102"/>
      <c r="S63" s="147"/>
      <c r="T63" s="148"/>
      <c r="U63" s="106">
        <v>15</v>
      </c>
      <c r="V63" s="147"/>
      <c r="W63" s="103">
        <v>2</v>
      </c>
      <c r="X63" s="3"/>
    </row>
    <row r="64" spans="1:27" ht="15" thickBot="1">
      <c r="A64" s="149" t="s">
        <v>125</v>
      </c>
      <c r="B64" s="150" t="s">
        <v>126</v>
      </c>
      <c r="C64" s="42" t="s">
        <v>85</v>
      </c>
      <c r="D64" s="42">
        <v>4</v>
      </c>
      <c r="E64" s="34">
        <f>SUM(F64:G64,I64:J64,L64:M64,O64:P64,R64:S64,U64:V64)</f>
        <v>30</v>
      </c>
      <c r="F64" s="51"/>
      <c r="G64" s="42"/>
      <c r="H64" s="54"/>
      <c r="I64" s="151"/>
      <c r="J64" s="152"/>
      <c r="K64" s="26"/>
      <c r="L64" s="53"/>
      <c r="M64" s="42"/>
      <c r="N64" s="54"/>
      <c r="O64" s="51"/>
      <c r="P64" s="42"/>
      <c r="Q64" s="52"/>
      <c r="R64" s="144">
        <v>15</v>
      </c>
      <c r="S64" s="42">
        <v>15</v>
      </c>
      <c r="T64" s="54">
        <v>4</v>
      </c>
      <c r="U64" s="53"/>
      <c r="V64" s="55"/>
      <c r="W64" s="52"/>
    </row>
    <row r="65" spans="1:24" ht="15" thickBot="1">
      <c r="A65" s="153"/>
      <c r="B65" s="154" t="s">
        <v>109</v>
      </c>
      <c r="C65" s="67"/>
      <c r="D65" s="67"/>
      <c r="E65" s="68"/>
      <c r="F65" s="155"/>
      <c r="G65" s="156"/>
      <c r="H65" s="157"/>
      <c r="I65" s="158"/>
      <c r="J65" s="159"/>
      <c r="K65" s="160"/>
      <c r="L65" s="155"/>
      <c r="M65" s="156"/>
      <c r="N65" s="157"/>
      <c r="O65" s="158"/>
      <c r="P65" s="159"/>
      <c r="Q65" s="161"/>
      <c r="R65" s="158">
        <f>SUM(R58:R64)</f>
        <v>75</v>
      </c>
      <c r="S65" s="156">
        <f t="shared" ref="S65:W65" si="5">SUM(S58:S64)</f>
        <v>30</v>
      </c>
      <c r="T65" s="162">
        <f t="shared" si="5"/>
        <v>12</v>
      </c>
      <c r="U65" s="158">
        <f t="shared" si="5"/>
        <v>15</v>
      </c>
      <c r="V65" s="156">
        <f t="shared" si="5"/>
        <v>30</v>
      </c>
      <c r="W65" s="163">
        <f t="shared" si="5"/>
        <v>6</v>
      </c>
      <c r="X65" s="3"/>
    </row>
    <row r="66" spans="1:24" ht="15" thickBot="1">
      <c r="A66" s="117"/>
      <c r="B66" s="164"/>
      <c r="C66" s="165"/>
      <c r="D66" s="166"/>
      <c r="E66" s="166"/>
      <c r="F66" s="160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157"/>
    </row>
    <row r="67" spans="1:24">
      <c r="A67" s="117"/>
      <c r="B67" s="167" t="s">
        <v>127</v>
      </c>
      <c r="C67" s="168"/>
      <c r="D67" s="166"/>
      <c r="E67" s="166"/>
      <c r="F67" s="169">
        <v>11</v>
      </c>
      <c r="G67" s="170"/>
      <c r="H67" s="171"/>
      <c r="I67" s="169">
        <v>10</v>
      </c>
      <c r="J67" s="170"/>
      <c r="K67" s="171"/>
      <c r="L67" s="169">
        <v>12</v>
      </c>
      <c r="M67" s="170"/>
      <c r="N67" s="171"/>
      <c r="O67" s="172" t="s">
        <v>128</v>
      </c>
      <c r="P67" s="170"/>
      <c r="Q67" s="171"/>
      <c r="R67" s="169">
        <v>10</v>
      </c>
      <c r="S67" s="170"/>
      <c r="T67" s="171"/>
      <c r="U67" s="169">
        <v>9</v>
      </c>
      <c r="V67" s="170"/>
      <c r="W67" s="171"/>
    </row>
    <row r="68" spans="1:24">
      <c r="A68" s="117"/>
      <c r="B68" s="167" t="s">
        <v>129</v>
      </c>
      <c r="C68" s="165"/>
      <c r="D68" s="166"/>
      <c r="E68" s="166"/>
      <c r="F68" s="142">
        <f>SUM(F58:F64,F32:F52,F7:F27)</f>
        <v>195</v>
      </c>
      <c r="G68" s="41">
        <f>SUM(G58:G64,G32:G52,G7:G27)</f>
        <v>195</v>
      </c>
      <c r="H68" s="173"/>
      <c r="I68" s="45">
        <f>SUM(I58:I64,I32:I52,I7:I27)</f>
        <v>180</v>
      </c>
      <c r="J68" s="45">
        <f>SUM(J58:J64,J32:J52,J7:J27)</f>
        <v>180</v>
      </c>
      <c r="K68" s="174"/>
      <c r="L68" s="43">
        <f>SUM(L58:L64,L32:L52,L7:L27)</f>
        <v>165</v>
      </c>
      <c r="M68" s="45">
        <f>SUM(M58:M64,M32:M52,M7:M27)</f>
        <v>180</v>
      </c>
      <c r="N68" s="173"/>
      <c r="O68" s="45">
        <f>SUM(O58:O64,O32:O52,O7:O27)</f>
        <v>90</v>
      </c>
      <c r="P68" s="45">
        <f>SUM(P58:P64,P32:P52,P7:P27)</f>
        <v>180</v>
      </c>
      <c r="Q68" s="174"/>
      <c r="R68" s="43">
        <f>SUM(R58:R64,R32:R52,R7:R27)</f>
        <v>180</v>
      </c>
      <c r="S68" s="45">
        <f>SUM(S58:S64,S32:S52,S7:S27)</f>
        <v>90</v>
      </c>
      <c r="T68" s="173"/>
      <c r="U68" s="45">
        <f>SUM(U58:U64,U32:U52,U7:U27)</f>
        <v>120</v>
      </c>
      <c r="V68" s="45">
        <f>SUM(V58:V64,V32:V52,V7:V27)</f>
        <v>120</v>
      </c>
      <c r="W68" s="173"/>
    </row>
    <row r="69" spans="1:24">
      <c r="A69" s="117"/>
      <c r="B69" s="167" t="s">
        <v>130</v>
      </c>
      <c r="C69" s="165"/>
      <c r="D69" s="166"/>
      <c r="E69" s="166"/>
      <c r="F69" s="142">
        <f>F68+G68</f>
        <v>390</v>
      </c>
      <c r="G69" s="58"/>
      <c r="H69" s="175"/>
      <c r="I69" s="142">
        <f>I68+J68</f>
        <v>360</v>
      </c>
      <c r="J69" s="58"/>
      <c r="K69" s="175"/>
      <c r="L69" s="142">
        <f>L68+M68</f>
        <v>345</v>
      </c>
      <c r="M69" s="58"/>
      <c r="N69" s="175"/>
      <c r="O69" s="142">
        <f>O68+P68</f>
        <v>270</v>
      </c>
      <c r="P69" s="58"/>
      <c r="Q69" s="175"/>
      <c r="R69" s="142">
        <f>R68+S68</f>
        <v>270</v>
      </c>
      <c r="S69" s="58"/>
      <c r="T69" s="175"/>
      <c r="U69" s="142">
        <f>U68+V68</f>
        <v>240</v>
      </c>
      <c r="V69" s="58"/>
      <c r="W69" s="175"/>
    </row>
    <row r="70" spans="1:24">
      <c r="A70" s="117"/>
      <c r="B70" s="176" t="s">
        <v>131</v>
      </c>
      <c r="C70" s="177"/>
      <c r="D70" s="166"/>
      <c r="E70" s="166"/>
      <c r="F70" s="142">
        <f>COUNTIF($C$7:$C$27:$C$58:$C$64:$C$32:$C$52,"E 1")</f>
        <v>4</v>
      </c>
      <c r="G70" s="58"/>
      <c r="H70" s="175"/>
      <c r="I70" s="142">
        <f>COUNTIF($C$7:$C$27:$C$58:$C$64:$C$32:$C$52,"E 2")</f>
        <v>6</v>
      </c>
      <c r="J70" s="58"/>
      <c r="K70" s="175"/>
      <c r="L70" s="142">
        <f>COUNTIF($C$7:$C$27:$C$58:$C$64:$C$32:$C$52,"E 3")</f>
        <v>5</v>
      </c>
      <c r="M70" s="58"/>
      <c r="N70" s="175"/>
      <c r="O70" s="142">
        <v>4</v>
      </c>
      <c r="P70" s="58"/>
      <c r="Q70" s="175"/>
      <c r="R70" s="142">
        <f>COUNTIF($C$7:$C$27:$C$58:$C$64:$C$32:$C$52,"E 5")</f>
        <v>3</v>
      </c>
      <c r="S70" s="58"/>
      <c r="T70" s="175"/>
      <c r="U70" s="142">
        <v>2</v>
      </c>
      <c r="V70" s="58"/>
      <c r="W70" s="175"/>
    </row>
    <row r="71" spans="1:24" ht="15" thickBot="1">
      <c r="A71" s="117"/>
      <c r="B71" s="167" t="s">
        <v>132</v>
      </c>
      <c r="C71" s="178"/>
      <c r="D71" s="179"/>
      <c r="E71" s="180"/>
      <c r="F71" s="181"/>
      <c r="G71" s="182"/>
      <c r="H71" s="98">
        <f>SUM(H58:H64,H32:H52,H7:H27)</f>
        <v>32</v>
      </c>
      <c r="I71" s="182"/>
      <c r="J71" s="184"/>
      <c r="K71" s="47">
        <f>SUM(K58:K64,K32:K52,K7:K27)</f>
        <v>32</v>
      </c>
      <c r="L71" s="181"/>
      <c r="M71" s="182"/>
      <c r="N71" s="363">
        <f>SUM(N58:N64,N32:N52,N7:N27)</f>
        <v>32</v>
      </c>
      <c r="O71" s="182"/>
      <c r="P71" s="184"/>
      <c r="Q71" s="47">
        <f>SUM(Q58:Q64,Q32:Q52,Q7:Q27)</f>
        <v>33</v>
      </c>
      <c r="R71" s="181"/>
      <c r="S71" s="182"/>
      <c r="T71" s="363">
        <f>SUM(T58:T64,T32:T52,T7:T27)</f>
        <v>30</v>
      </c>
      <c r="U71" s="182"/>
      <c r="V71" s="182"/>
      <c r="W71" s="98">
        <f>SUM(W58:W64,W32:W52,W7:W27)</f>
        <v>33</v>
      </c>
    </row>
    <row r="72" spans="1:24" ht="15" thickBot="1">
      <c r="A72" s="186"/>
      <c r="B72" s="187" t="s">
        <v>133</v>
      </c>
      <c r="C72" s="67"/>
      <c r="D72" s="188">
        <f>D$5+D$30+D56</f>
        <v>189</v>
      </c>
      <c r="E72" s="189">
        <f>E56+E30+E5</f>
        <v>1875</v>
      </c>
      <c r="F72" s="190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2"/>
      <c r="R72" s="191"/>
      <c r="S72" s="191"/>
      <c r="T72" s="191"/>
      <c r="U72" s="191"/>
      <c r="V72" s="191"/>
      <c r="W72" s="193"/>
    </row>
    <row r="73" spans="1:24">
      <c r="A73" s="194"/>
      <c r="B73" s="164"/>
      <c r="C73" s="16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4"/>
    </row>
    <row r="74" spans="1:24" ht="15.75" thickBot="1">
      <c r="A74" s="195"/>
      <c r="B74" s="196" t="s">
        <v>134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9"/>
    </row>
    <row r="75" spans="1:24" ht="15" thickBot="1">
      <c r="A75" s="200"/>
      <c r="B75" s="78" t="s">
        <v>112</v>
      </c>
      <c r="C75" s="201"/>
      <c r="D75" s="14">
        <f>SUM(D77:D82)</f>
        <v>18</v>
      </c>
      <c r="E75" s="14">
        <f>SUM(E77:E82)</f>
        <v>150</v>
      </c>
      <c r="F75" s="202">
        <v>1</v>
      </c>
      <c r="G75" s="203"/>
      <c r="H75" s="203"/>
      <c r="I75" s="203">
        <v>2</v>
      </c>
      <c r="J75" s="203"/>
      <c r="K75" s="203"/>
      <c r="L75" s="203">
        <v>3</v>
      </c>
      <c r="M75" s="203"/>
      <c r="N75" s="203"/>
      <c r="O75" s="203">
        <v>4</v>
      </c>
      <c r="P75" s="203"/>
      <c r="Q75" s="203"/>
      <c r="R75" s="204">
        <v>5</v>
      </c>
      <c r="S75" s="204"/>
      <c r="T75" s="203"/>
      <c r="U75" s="204">
        <v>6</v>
      </c>
      <c r="V75" s="204"/>
      <c r="W75" s="205"/>
    </row>
    <row r="76" spans="1:24" ht="24.75" thickBot="1">
      <c r="A76" s="206"/>
      <c r="B76" s="207"/>
      <c r="C76" s="207"/>
      <c r="D76" s="208"/>
      <c r="E76" s="209"/>
      <c r="F76" s="210" t="s">
        <v>4</v>
      </c>
      <c r="G76" s="211" t="s">
        <v>5</v>
      </c>
      <c r="H76" s="212" t="s">
        <v>6</v>
      </c>
      <c r="I76" s="211" t="s">
        <v>4</v>
      </c>
      <c r="J76" s="211" t="s">
        <v>5</v>
      </c>
      <c r="K76" s="212" t="s">
        <v>6</v>
      </c>
      <c r="L76" s="211" t="s">
        <v>4</v>
      </c>
      <c r="M76" s="211" t="s">
        <v>5</v>
      </c>
      <c r="N76" s="212" t="s">
        <v>6</v>
      </c>
      <c r="O76" s="211" t="s">
        <v>4</v>
      </c>
      <c r="P76" s="211" t="s">
        <v>5</v>
      </c>
      <c r="Q76" s="212" t="s">
        <v>6</v>
      </c>
      <c r="R76" s="213" t="s">
        <v>4</v>
      </c>
      <c r="S76" s="213" t="s">
        <v>5</v>
      </c>
      <c r="T76" s="212" t="s">
        <v>6</v>
      </c>
      <c r="U76" s="213" t="s">
        <v>4</v>
      </c>
      <c r="V76" s="213" t="s">
        <v>5</v>
      </c>
      <c r="W76" s="214" t="s">
        <v>6</v>
      </c>
      <c r="X76" s="327"/>
    </row>
    <row r="77" spans="1:24">
      <c r="A77" s="215" t="s">
        <v>113</v>
      </c>
      <c r="B77" s="216" t="s">
        <v>135</v>
      </c>
      <c r="C77" s="41" t="s">
        <v>34</v>
      </c>
      <c r="D77" s="217">
        <v>3</v>
      </c>
      <c r="E77" s="218">
        <f t="shared" ref="E77:E82" si="6">SUM(F77:G77,I77:J77,L77:M77,O77:P77,R77:S77,U77:V77)</f>
        <v>30</v>
      </c>
      <c r="F77" s="87"/>
      <c r="G77" s="87"/>
      <c r="H77" s="219"/>
      <c r="I77" s="87"/>
      <c r="J77" s="87"/>
      <c r="K77" s="219"/>
      <c r="L77" s="87"/>
      <c r="M77" s="87"/>
      <c r="N77" s="219"/>
      <c r="O77" s="87"/>
      <c r="P77" s="87"/>
      <c r="Q77" s="219"/>
      <c r="R77" s="220"/>
      <c r="S77" s="220"/>
      <c r="T77" s="219"/>
      <c r="U77" s="220">
        <v>15</v>
      </c>
      <c r="V77" s="220">
        <v>15</v>
      </c>
      <c r="W77" s="221">
        <v>3</v>
      </c>
      <c r="X77" s="327"/>
    </row>
    <row r="78" spans="1:24">
      <c r="A78" s="222" t="s">
        <v>115</v>
      </c>
      <c r="B78" s="223" t="s">
        <v>136</v>
      </c>
      <c r="C78" s="224" t="s">
        <v>34</v>
      </c>
      <c r="D78" s="225">
        <v>3</v>
      </c>
      <c r="E78" s="218">
        <f t="shared" si="6"/>
        <v>30</v>
      </c>
      <c r="F78" s="87"/>
      <c r="G78" s="87"/>
      <c r="H78" s="219"/>
      <c r="I78" s="87"/>
      <c r="J78" s="87"/>
      <c r="K78" s="219"/>
      <c r="L78" s="87"/>
      <c r="M78" s="87"/>
      <c r="N78" s="219"/>
      <c r="O78" s="87"/>
      <c r="P78" s="87"/>
      <c r="Q78" s="219"/>
      <c r="R78" s="220"/>
      <c r="S78" s="220"/>
      <c r="T78" s="219"/>
      <c r="U78" s="220">
        <v>15</v>
      </c>
      <c r="V78" s="220">
        <v>15</v>
      </c>
      <c r="W78" s="221">
        <v>3</v>
      </c>
      <c r="X78" s="327"/>
    </row>
    <row r="79" spans="1:24">
      <c r="A79" s="222" t="s">
        <v>117</v>
      </c>
      <c r="B79" s="226" t="s">
        <v>137</v>
      </c>
      <c r="C79" s="87" t="s">
        <v>49</v>
      </c>
      <c r="D79" s="225">
        <v>2</v>
      </c>
      <c r="E79" s="218">
        <f>SUM(F79:G79,I79:J79,L79:M79,O79:P79,R79:S79,U79:V79)</f>
        <v>15</v>
      </c>
      <c r="F79" s="87"/>
      <c r="G79" s="87"/>
      <c r="H79" s="219"/>
      <c r="I79" s="87"/>
      <c r="J79" s="87"/>
      <c r="K79" s="219"/>
      <c r="L79" s="87"/>
      <c r="M79" s="87"/>
      <c r="N79" s="219"/>
      <c r="O79" s="87"/>
      <c r="P79" s="87"/>
      <c r="Q79" s="219"/>
      <c r="R79" s="220">
        <v>15</v>
      </c>
      <c r="S79" s="220"/>
      <c r="T79" s="219">
        <v>2</v>
      </c>
      <c r="U79" s="220"/>
      <c r="V79" s="220"/>
      <c r="W79" s="221"/>
      <c r="X79" s="327"/>
    </row>
    <row r="80" spans="1:24">
      <c r="A80" s="222" t="s">
        <v>119</v>
      </c>
      <c r="B80" s="227" t="s">
        <v>138</v>
      </c>
      <c r="C80" s="87" t="s">
        <v>49</v>
      </c>
      <c r="D80" s="225">
        <v>2</v>
      </c>
      <c r="E80" s="218">
        <f t="shared" si="6"/>
        <v>15</v>
      </c>
      <c r="F80" s="87"/>
      <c r="G80" s="87"/>
      <c r="H80" s="219"/>
      <c r="I80" s="87"/>
      <c r="J80" s="87"/>
      <c r="K80" s="219"/>
      <c r="L80" s="87"/>
      <c r="M80" s="87"/>
      <c r="N80" s="219"/>
      <c r="O80" s="87"/>
      <c r="P80" s="87"/>
      <c r="Q80" s="219"/>
      <c r="R80" s="220"/>
      <c r="S80" s="228">
        <v>15</v>
      </c>
      <c r="T80" s="219">
        <v>2</v>
      </c>
      <c r="U80" s="220"/>
      <c r="V80" s="220"/>
      <c r="W80" s="221"/>
      <c r="X80" s="361"/>
    </row>
    <row r="81" spans="1:24">
      <c r="A81" s="222" t="s">
        <v>121</v>
      </c>
      <c r="B81" s="226" t="s">
        <v>139</v>
      </c>
      <c r="C81" s="41" t="s">
        <v>85</v>
      </c>
      <c r="D81" s="217">
        <v>4</v>
      </c>
      <c r="E81" s="218">
        <f t="shared" si="6"/>
        <v>30</v>
      </c>
      <c r="F81" s="87"/>
      <c r="G81" s="87"/>
      <c r="H81" s="229"/>
      <c r="I81" s="87"/>
      <c r="J81" s="87"/>
      <c r="K81" s="229"/>
      <c r="L81" s="87"/>
      <c r="M81" s="87"/>
      <c r="N81" s="229"/>
      <c r="O81" s="87"/>
      <c r="P81" s="87"/>
      <c r="Q81" s="229"/>
      <c r="R81" s="220">
        <v>15</v>
      </c>
      <c r="S81" s="220">
        <v>15</v>
      </c>
      <c r="T81" s="229">
        <v>4</v>
      </c>
      <c r="U81" s="220"/>
      <c r="V81" s="220"/>
      <c r="W81" s="230"/>
      <c r="X81" s="327"/>
    </row>
    <row r="82" spans="1:24" ht="15" thickBot="1">
      <c r="A82" s="231" t="s">
        <v>123</v>
      </c>
      <c r="B82" s="232" t="s">
        <v>140</v>
      </c>
      <c r="C82" s="42" t="s">
        <v>49</v>
      </c>
      <c r="D82" s="217">
        <v>4</v>
      </c>
      <c r="E82" s="233">
        <f t="shared" si="6"/>
        <v>30</v>
      </c>
      <c r="F82" s="224"/>
      <c r="G82" s="224"/>
      <c r="H82" s="229"/>
      <c r="I82" s="224"/>
      <c r="J82" s="224"/>
      <c r="K82" s="229"/>
      <c r="L82" s="224"/>
      <c r="M82" s="224"/>
      <c r="N82" s="229"/>
      <c r="O82" s="224"/>
      <c r="P82" s="224"/>
      <c r="Q82" s="229"/>
      <c r="R82" s="234">
        <v>30</v>
      </c>
      <c r="S82" s="234"/>
      <c r="T82" s="229">
        <v>4</v>
      </c>
      <c r="U82" s="234"/>
      <c r="V82" s="234"/>
      <c r="W82" s="230"/>
      <c r="X82" s="327"/>
    </row>
    <row r="83" spans="1:24" ht="15" thickBot="1">
      <c r="A83" s="235"/>
      <c r="B83" s="236" t="s">
        <v>109</v>
      </c>
      <c r="C83" s="237"/>
      <c r="D83" s="156"/>
      <c r="E83" s="238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239">
        <f t="shared" ref="R83:W83" si="7">SUM(R77:R82)</f>
        <v>60</v>
      </c>
      <c r="S83" s="239">
        <f t="shared" si="7"/>
        <v>30</v>
      </c>
      <c r="T83" s="240">
        <f t="shared" si="7"/>
        <v>12</v>
      </c>
      <c r="U83" s="239">
        <f t="shared" si="7"/>
        <v>30</v>
      </c>
      <c r="V83" s="239">
        <f t="shared" si="7"/>
        <v>30</v>
      </c>
      <c r="W83" s="241">
        <f t="shared" si="7"/>
        <v>6</v>
      </c>
      <c r="X83" s="362"/>
    </row>
    <row r="84" spans="1:24" ht="15" thickBot="1">
      <c r="A84" s="65"/>
      <c r="B84" s="242"/>
      <c r="C84" s="165"/>
      <c r="D84" s="166"/>
      <c r="E84" s="166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5"/>
      <c r="X84" s="327"/>
    </row>
    <row r="85" spans="1:24">
      <c r="A85" s="65"/>
      <c r="B85" s="167" t="s">
        <v>127</v>
      </c>
      <c r="C85" s="165"/>
      <c r="D85" s="166"/>
      <c r="E85" s="180"/>
      <c r="F85" s="169">
        <v>11</v>
      </c>
      <c r="G85" s="170"/>
      <c r="H85" s="171"/>
      <c r="I85" s="169">
        <v>10</v>
      </c>
      <c r="J85" s="170"/>
      <c r="K85" s="171"/>
      <c r="L85" s="169">
        <v>12</v>
      </c>
      <c r="M85" s="170"/>
      <c r="N85" s="171"/>
      <c r="O85" s="172" t="s">
        <v>128</v>
      </c>
      <c r="P85" s="170"/>
      <c r="Q85" s="171"/>
      <c r="R85" s="169">
        <v>10</v>
      </c>
      <c r="S85" s="170"/>
      <c r="T85" s="171"/>
      <c r="U85" s="169">
        <v>8</v>
      </c>
      <c r="V85" s="170"/>
      <c r="W85" s="171"/>
      <c r="X85" s="362"/>
    </row>
    <row r="86" spans="1:24">
      <c r="A86" s="65"/>
      <c r="B86" s="167" t="s">
        <v>129</v>
      </c>
      <c r="C86" s="165"/>
      <c r="D86" s="166"/>
      <c r="E86" s="180"/>
      <c r="F86" s="43">
        <f>SUM(F77:F82,F$32:F$52,F$7:F$27)</f>
        <v>195</v>
      </c>
      <c r="G86" s="45">
        <f>SUM(G77:G82,G$32:G$52,G$7:G$27)</f>
        <v>195</v>
      </c>
      <c r="H86" s="246"/>
      <c r="I86" s="142">
        <f>SUM(I77:I82,I$32:I$52,I$7:I$27)</f>
        <v>180</v>
      </c>
      <c r="J86" s="41">
        <f>SUM(J77:J82,J$32:J$52,J$7:J$27)</f>
        <v>180</v>
      </c>
      <c r="K86" s="247"/>
      <c r="L86" s="142">
        <f>SUM(L77:L82,L$32:L$52,L$7:L$27)</f>
        <v>165</v>
      </c>
      <c r="M86" s="41">
        <f>SUM(M77:M82,M$32:M$52,M$7:M$27)</f>
        <v>180</v>
      </c>
      <c r="N86" s="247"/>
      <c r="O86" s="142">
        <f>SUM(O77:O82,O$32:O$52,O$7:O$27)</f>
        <v>90</v>
      </c>
      <c r="P86" s="41">
        <f>SUM(P77:P82,P$32:P$52,P$7:P$27)</f>
        <v>180</v>
      </c>
      <c r="Q86" s="247"/>
      <c r="R86" s="142">
        <f>SUM(R77:R82,R$32:R$52,R$7:R$27)</f>
        <v>165</v>
      </c>
      <c r="S86" s="41">
        <f>SUM(S77:S82,S$32:S$52,S$7:S$27)</f>
        <v>90</v>
      </c>
      <c r="T86" s="247"/>
      <c r="U86" s="43">
        <f>SUM(U77:U82,U$32:U$52,U$7:U$27)</f>
        <v>135</v>
      </c>
      <c r="V86" s="45">
        <f>SUM(V77:V82,V$32:V$52,V$7:V$27)</f>
        <v>120</v>
      </c>
      <c r="W86" s="173"/>
      <c r="X86" s="327"/>
    </row>
    <row r="87" spans="1:24">
      <c r="A87" s="65"/>
      <c r="B87" s="167" t="s">
        <v>130</v>
      </c>
      <c r="C87" s="165"/>
      <c r="D87" s="166"/>
      <c r="E87" s="180"/>
      <c r="F87" s="248">
        <f>F86+G86</f>
        <v>390</v>
      </c>
      <c r="G87" s="58"/>
      <c r="H87" s="175"/>
      <c r="I87" s="142">
        <f>I86+J86</f>
        <v>360</v>
      </c>
      <c r="J87" s="58"/>
      <c r="K87" s="175"/>
      <c r="L87" s="142">
        <f>L86+M86</f>
        <v>345</v>
      </c>
      <c r="M87" s="249"/>
      <c r="N87" s="250"/>
      <c r="O87" s="142">
        <f>O86+P86</f>
        <v>270</v>
      </c>
      <c r="P87" s="58"/>
      <c r="Q87" s="175"/>
      <c r="R87" s="142">
        <f>R86+S86</f>
        <v>255</v>
      </c>
      <c r="S87" s="58"/>
      <c r="T87" s="175"/>
      <c r="U87" s="142">
        <f>U86+V86</f>
        <v>255</v>
      </c>
      <c r="V87" s="58"/>
      <c r="W87" s="175"/>
      <c r="X87" s="327"/>
    </row>
    <row r="88" spans="1:24">
      <c r="A88" s="136"/>
      <c r="B88" s="176" t="s">
        <v>131</v>
      </c>
      <c r="C88" s="177"/>
      <c r="D88" s="166"/>
      <c r="E88" s="180"/>
      <c r="F88" s="142">
        <f>COUNTIF($C$7:$C$27:$C$95:$C$101:$C$32:$C$52,"E 1")</f>
        <v>4</v>
      </c>
      <c r="G88" s="58"/>
      <c r="H88" s="175"/>
      <c r="I88" s="142">
        <f>COUNTIF($C$7:$C$27:$C$95:$C$101:$C$32:$C$52,"E 2")</f>
        <v>6</v>
      </c>
      <c r="J88" s="58"/>
      <c r="K88" s="175"/>
      <c r="L88" s="142">
        <f>COUNTIF($C$7:$C$27:$C$95:$C$101:$C$32:$C$52,"E 3")</f>
        <v>5</v>
      </c>
      <c r="M88" s="58"/>
      <c r="N88" s="175"/>
      <c r="O88" s="142">
        <v>4</v>
      </c>
      <c r="P88" s="58"/>
      <c r="Q88" s="175"/>
      <c r="R88" s="142">
        <v>3</v>
      </c>
      <c r="S88" s="58"/>
      <c r="T88" s="175"/>
      <c r="U88" s="142">
        <v>2</v>
      </c>
      <c r="V88" s="58"/>
      <c r="W88" s="175"/>
      <c r="X88" s="327"/>
    </row>
    <row r="89" spans="1:24" ht="15" thickBot="1">
      <c r="A89" s="73"/>
      <c r="B89" s="167" t="s">
        <v>132</v>
      </c>
      <c r="C89" s="178"/>
      <c r="D89" s="179"/>
      <c r="E89" s="180"/>
      <c r="F89" s="181"/>
      <c r="G89" s="184"/>
      <c r="H89" s="363">
        <f>SUM(H77:H82,H$32:H$52,H$7:H$27)</f>
        <v>32</v>
      </c>
      <c r="I89" s="182"/>
      <c r="J89" s="184"/>
      <c r="K89" s="363">
        <f>SUM(K77:K82,K$32:K$52,K$7:K$27)</f>
        <v>32</v>
      </c>
      <c r="L89" s="182"/>
      <c r="M89" s="184"/>
      <c r="N89" s="363">
        <f>SUM(N77:N82,N$32:N$52,N$7:N$27)</f>
        <v>32</v>
      </c>
      <c r="O89" s="182"/>
      <c r="P89" s="184"/>
      <c r="Q89" s="363">
        <f>SUM(Q77:Q82,Q$32:Q$52,Q$7:Q$27)</f>
        <v>33</v>
      </c>
      <c r="R89" s="182"/>
      <c r="S89" s="184"/>
      <c r="T89" s="363">
        <f>SUM(T77:T82,T$32:T$52,T$7:T$27)</f>
        <v>30</v>
      </c>
      <c r="U89" s="182"/>
      <c r="V89" s="182"/>
      <c r="W89" s="363">
        <f>SUM(W77:W82,W$32:W$52,W$7:W$27)</f>
        <v>33</v>
      </c>
      <c r="X89" s="327"/>
    </row>
    <row r="90" spans="1:24" ht="15" thickBot="1">
      <c r="A90" s="251"/>
      <c r="B90" s="187" t="s">
        <v>133</v>
      </c>
      <c r="C90" s="252"/>
      <c r="D90" s="188">
        <f>D$5+D$30+D75</f>
        <v>189</v>
      </c>
      <c r="E90" s="189">
        <f>E75+E$30+E$5</f>
        <v>1875</v>
      </c>
      <c r="F90" s="253"/>
      <c r="G90" s="254"/>
      <c r="H90" s="67"/>
      <c r="I90" s="67"/>
      <c r="J90" s="67"/>
      <c r="K90" s="67"/>
      <c r="L90" s="67"/>
      <c r="M90" s="67"/>
      <c r="N90" s="67"/>
      <c r="O90" s="254"/>
      <c r="P90" s="254"/>
      <c r="Q90" s="67"/>
      <c r="R90" s="254"/>
      <c r="S90" s="254"/>
      <c r="T90" s="67"/>
      <c r="U90" s="254"/>
      <c r="V90" s="254"/>
      <c r="W90" s="157"/>
      <c r="X90" s="327"/>
    </row>
    <row r="91" spans="1:24">
      <c r="A91" s="25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56"/>
      <c r="X91" s="362"/>
    </row>
    <row r="92" spans="1:24" ht="15.75" thickBot="1">
      <c r="A92" s="73"/>
      <c r="B92" s="126" t="s">
        <v>141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8"/>
      <c r="X92" s="327"/>
    </row>
    <row r="93" spans="1:24" ht="15" thickBot="1">
      <c r="A93" s="259"/>
      <c r="B93" s="78" t="s">
        <v>112</v>
      </c>
      <c r="C93" s="78"/>
      <c r="D93" s="80">
        <f>SUM(D95:D101)</f>
        <v>18</v>
      </c>
      <c r="E93" s="81">
        <f>SUM(E95:E101)</f>
        <v>150</v>
      </c>
      <c r="F93" s="15">
        <v>1</v>
      </c>
      <c r="G93" s="132"/>
      <c r="H93" s="133"/>
      <c r="I93" s="15">
        <v>2</v>
      </c>
      <c r="J93" s="132"/>
      <c r="K93" s="133"/>
      <c r="L93" s="15">
        <v>3</v>
      </c>
      <c r="M93" s="132"/>
      <c r="N93" s="133"/>
      <c r="O93" s="15">
        <v>4</v>
      </c>
      <c r="P93" s="132"/>
      <c r="Q93" s="133"/>
      <c r="R93" s="15">
        <v>5</v>
      </c>
      <c r="S93" s="132"/>
      <c r="T93" s="133"/>
      <c r="U93" s="15">
        <v>6</v>
      </c>
      <c r="V93" s="132"/>
      <c r="W93" s="133"/>
      <c r="X93" s="327"/>
    </row>
    <row r="94" spans="1:24" ht="15" thickBot="1">
      <c r="A94" s="260"/>
      <c r="B94" s="261"/>
      <c r="C94" s="262"/>
      <c r="D94" s="263"/>
      <c r="E94" s="264"/>
      <c r="F94" s="24" t="s">
        <v>4</v>
      </c>
      <c r="G94" s="25" t="s">
        <v>5</v>
      </c>
      <c r="H94" s="26" t="s">
        <v>6</v>
      </c>
      <c r="I94" s="24" t="s">
        <v>4</v>
      </c>
      <c r="J94" s="25" t="s">
        <v>5</v>
      </c>
      <c r="K94" s="26" t="s">
        <v>6</v>
      </c>
      <c r="L94" s="24" t="s">
        <v>4</v>
      </c>
      <c r="M94" s="25" t="s">
        <v>5</v>
      </c>
      <c r="N94" s="28" t="s">
        <v>6</v>
      </c>
      <c r="O94" s="24" t="s">
        <v>4</v>
      </c>
      <c r="P94" s="29" t="s">
        <v>5</v>
      </c>
      <c r="Q94" s="26" t="s">
        <v>6</v>
      </c>
      <c r="R94" s="24" t="s">
        <v>4</v>
      </c>
      <c r="S94" s="29" t="s">
        <v>5</v>
      </c>
      <c r="T94" s="26" t="s">
        <v>6</v>
      </c>
      <c r="U94" s="24" t="s">
        <v>4</v>
      </c>
      <c r="V94" s="29" t="s">
        <v>5</v>
      </c>
      <c r="W94" s="26" t="s">
        <v>6</v>
      </c>
      <c r="X94" s="327"/>
    </row>
    <row r="95" spans="1:24">
      <c r="A95" s="265" t="s">
        <v>113</v>
      </c>
      <c r="B95" s="266" t="s">
        <v>142</v>
      </c>
      <c r="C95" s="41" t="s">
        <v>49</v>
      </c>
      <c r="D95" s="42">
        <v>2</v>
      </c>
      <c r="E95" s="34">
        <f t="shared" ref="E95:E101" si="8">SUM(F95:G95,I95:J95,L95:M95,O95:P95,R95:S95,U95:V95)</f>
        <v>15</v>
      </c>
      <c r="F95" s="35"/>
      <c r="G95" s="32"/>
      <c r="H95" s="38"/>
      <c r="I95" s="35"/>
      <c r="J95" s="32"/>
      <c r="K95" s="36"/>
      <c r="L95" s="35"/>
      <c r="M95" s="34"/>
      <c r="N95" s="36"/>
      <c r="O95" s="35"/>
      <c r="P95" s="34"/>
      <c r="Q95" s="36"/>
      <c r="R95" s="35">
        <v>15</v>
      </c>
      <c r="S95" s="34"/>
      <c r="T95" s="36">
        <v>2</v>
      </c>
      <c r="U95" s="267"/>
      <c r="V95" s="268"/>
      <c r="W95" s="36"/>
      <c r="X95" s="327"/>
    </row>
    <row r="96" spans="1:24">
      <c r="A96" s="265" t="s">
        <v>115</v>
      </c>
      <c r="B96" s="266" t="s">
        <v>143</v>
      </c>
      <c r="C96" s="42" t="s">
        <v>49</v>
      </c>
      <c r="D96" s="42">
        <v>2</v>
      </c>
      <c r="E96" s="34">
        <f t="shared" si="8"/>
        <v>15</v>
      </c>
      <c r="F96" s="43"/>
      <c r="G96" s="41"/>
      <c r="H96" s="46"/>
      <c r="I96" s="43"/>
      <c r="J96" s="41"/>
      <c r="K96" s="44"/>
      <c r="L96" s="43"/>
      <c r="M96" s="47"/>
      <c r="N96" s="44"/>
      <c r="O96" s="43"/>
      <c r="P96" s="47"/>
      <c r="Q96" s="44"/>
      <c r="R96" s="43">
        <v>15</v>
      </c>
      <c r="S96" s="47"/>
      <c r="T96" s="44">
        <v>2</v>
      </c>
      <c r="U96" s="269"/>
      <c r="V96" s="47"/>
      <c r="W96" s="44"/>
      <c r="X96" s="327"/>
    </row>
    <row r="97" spans="1:24">
      <c r="A97" s="39" t="s">
        <v>117</v>
      </c>
      <c r="B97" s="266" t="s">
        <v>144</v>
      </c>
      <c r="C97" s="41" t="s">
        <v>85</v>
      </c>
      <c r="D97" s="42">
        <v>5</v>
      </c>
      <c r="E97" s="34">
        <f t="shared" si="8"/>
        <v>45</v>
      </c>
      <c r="F97" s="43"/>
      <c r="G97" s="41"/>
      <c r="H97" s="46"/>
      <c r="I97" s="43"/>
      <c r="J97" s="41"/>
      <c r="K97" s="44"/>
      <c r="L97" s="43"/>
      <c r="M97" s="47"/>
      <c r="N97" s="44"/>
      <c r="O97" s="43"/>
      <c r="P97" s="47"/>
      <c r="Q97" s="44"/>
      <c r="R97" s="64">
        <v>15</v>
      </c>
      <c r="S97" s="47">
        <v>30</v>
      </c>
      <c r="T97" s="44">
        <v>5</v>
      </c>
      <c r="U97" s="43"/>
      <c r="V97" s="47"/>
      <c r="W97" s="44"/>
      <c r="X97" s="327"/>
    </row>
    <row r="98" spans="1:24">
      <c r="A98" s="265" t="s">
        <v>119</v>
      </c>
      <c r="B98" s="270" t="s">
        <v>145</v>
      </c>
      <c r="C98" s="41" t="s">
        <v>34</v>
      </c>
      <c r="D98" s="42">
        <v>2</v>
      </c>
      <c r="E98" s="34">
        <f t="shared" si="8"/>
        <v>15</v>
      </c>
      <c r="F98" s="43"/>
      <c r="G98" s="41"/>
      <c r="H98" s="46"/>
      <c r="I98" s="43"/>
      <c r="J98" s="41"/>
      <c r="K98" s="44"/>
      <c r="L98" s="43"/>
      <c r="M98" s="47"/>
      <c r="N98" s="44"/>
      <c r="O98" s="43"/>
      <c r="P98" s="47"/>
      <c r="Q98" s="44"/>
      <c r="R98" s="43"/>
      <c r="S98" s="47"/>
      <c r="T98" s="44"/>
      <c r="U98" s="43">
        <v>15</v>
      </c>
      <c r="V98" s="47"/>
      <c r="W98" s="44">
        <v>2</v>
      </c>
      <c r="X98" s="327"/>
    </row>
    <row r="99" spans="1:24">
      <c r="A99" s="265" t="s">
        <v>121</v>
      </c>
      <c r="B99" s="271" t="s">
        <v>146</v>
      </c>
      <c r="C99" s="41" t="s">
        <v>34</v>
      </c>
      <c r="D99" s="42">
        <v>2</v>
      </c>
      <c r="E99" s="63">
        <f t="shared" si="8"/>
        <v>15</v>
      </c>
      <c r="F99" s="43"/>
      <c r="G99" s="41"/>
      <c r="H99" s="54"/>
      <c r="I99" s="43"/>
      <c r="J99" s="41"/>
      <c r="K99" s="52"/>
      <c r="L99" s="43"/>
      <c r="M99" s="47"/>
      <c r="N99" s="52"/>
      <c r="O99" s="43"/>
      <c r="P99" s="47"/>
      <c r="Q99" s="52"/>
      <c r="R99" s="43"/>
      <c r="S99" s="47"/>
      <c r="T99" s="52"/>
      <c r="U99" s="43"/>
      <c r="V99" s="272">
        <v>15</v>
      </c>
      <c r="W99" s="52">
        <v>2</v>
      </c>
      <c r="X99" s="361"/>
    </row>
    <row r="100" spans="1:24">
      <c r="A100" s="265" t="s">
        <v>123</v>
      </c>
      <c r="B100" s="40" t="s">
        <v>147</v>
      </c>
      <c r="C100" s="42" t="s">
        <v>34</v>
      </c>
      <c r="D100" s="42">
        <v>2</v>
      </c>
      <c r="E100" s="55">
        <f t="shared" si="8"/>
        <v>15</v>
      </c>
      <c r="F100" s="43"/>
      <c r="G100" s="42"/>
      <c r="H100" s="54"/>
      <c r="I100" s="51"/>
      <c r="J100" s="42"/>
      <c r="K100" s="52"/>
      <c r="L100" s="51"/>
      <c r="M100" s="55"/>
      <c r="N100" s="52"/>
      <c r="O100" s="51"/>
      <c r="P100" s="55"/>
      <c r="Q100" s="52"/>
      <c r="R100" s="51"/>
      <c r="S100" s="55"/>
      <c r="T100" s="52"/>
      <c r="U100" s="51">
        <v>15</v>
      </c>
      <c r="V100" s="55"/>
      <c r="W100" s="52">
        <v>2</v>
      </c>
      <c r="X100" s="327"/>
    </row>
    <row r="101" spans="1:24" ht="15" thickBot="1">
      <c r="A101" s="145" t="s">
        <v>125</v>
      </c>
      <c r="B101" s="273" t="s">
        <v>137</v>
      </c>
      <c r="C101" s="152" t="s">
        <v>49</v>
      </c>
      <c r="D101" s="42">
        <v>3</v>
      </c>
      <c r="E101" s="55">
        <f t="shared" si="8"/>
        <v>30</v>
      </c>
      <c r="F101" s="274"/>
      <c r="G101" s="275"/>
      <c r="H101" s="276"/>
      <c r="I101" s="274"/>
      <c r="J101" s="275"/>
      <c r="K101" s="277"/>
      <c r="L101" s="274"/>
      <c r="M101" s="275"/>
      <c r="N101" s="276"/>
      <c r="O101" s="278"/>
      <c r="P101" s="275"/>
      <c r="Q101" s="279"/>
      <c r="R101" s="274"/>
      <c r="S101" s="280">
        <v>30</v>
      </c>
      <c r="T101" s="281">
        <v>3</v>
      </c>
      <c r="U101" s="274"/>
      <c r="V101" s="282"/>
      <c r="W101" s="277"/>
      <c r="X101" s="361"/>
    </row>
    <row r="102" spans="1:24" ht="15" thickBot="1">
      <c r="A102" s="65"/>
      <c r="B102" s="283" t="s">
        <v>109</v>
      </c>
      <c r="C102" s="178"/>
      <c r="D102" s="68"/>
      <c r="E102" s="118"/>
      <c r="F102" s="69"/>
      <c r="G102" s="70"/>
      <c r="H102" s="284"/>
      <c r="I102" s="285"/>
      <c r="J102" s="70"/>
      <c r="K102" s="284"/>
      <c r="L102" s="285"/>
      <c r="M102" s="70"/>
      <c r="N102" s="284"/>
      <c r="O102" s="69"/>
      <c r="P102" s="70"/>
      <c r="Q102" s="286"/>
      <c r="R102" s="285">
        <f t="shared" ref="R102:W102" si="9">SUM(R95:R101)</f>
        <v>45</v>
      </c>
      <c r="S102" s="287">
        <f>SUM(S95:S101)</f>
        <v>60</v>
      </c>
      <c r="T102" s="288">
        <f t="shared" si="9"/>
        <v>12</v>
      </c>
      <c r="U102" s="285">
        <f t="shared" si="9"/>
        <v>30</v>
      </c>
      <c r="V102" s="287">
        <f t="shared" si="9"/>
        <v>15</v>
      </c>
      <c r="W102" s="71">
        <f t="shared" si="9"/>
        <v>6</v>
      </c>
      <c r="X102" s="327"/>
    </row>
    <row r="103" spans="1:24" ht="15" thickBot="1">
      <c r="A103" s="65"/>
      <c r="B103" s="242"/>
      <c r="C103" s="165"/>
      <c r="D103" s="166"/>
      <c r="E103" s="166"/>
      <c r="F103" s="243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5"/>
      <c r="X103" s="327"/>
    </row>
    <row r="104" spans="1:24">
      <c r="A104" s="65"/>
      <c r="B104" s="167" t="s">
        <v>127</v>
      </c>
      <c r="C104" s="165"/>
      <c r="D104" s="166"/>
      <c r="E104" s="180"/>
      <c r="F104" s="169">
        <v>11</v>
      </c>
      <c r="G104" s="170"/>
      <c r="H104" s="171"/>
      <c r="I104" s="169">
        <v>10</v>
      </c>
      <c r="J104" s="170"/>
      <c r="K104" s="171"/>
      <c r="L104" s="169">
        <v>12</v>
      </c>
      <c r="M104" s="170"/>
      <c r="N104" s="171"/>
      <c r="O104" s="172" t="s">
        <v>128</v>
      </c>
      <c r="P104" s="170"/>
      <c r="Q104" s="171"/>
      <c r="R104" s="169">
        <v>10</v>
      </c>
      <c r="S104" s="170"/>
      <c r="T104" s="171"/>
      <c r="U104" s="169">
        <v>9</v>
      </c>
      <c r="V104" s="170"/>
      <c r="W104" s="171"/>
    </row>
    <row r="105" spans="1:24">
      <c r="A105" s="65"/>
      <c r="B105" s="167" t="s">
        <v>129</v>
      </c>
      <c r="C105" s="165"/>
      <c r="D105" s="166"/>
      <c r="E105" s="180"/>
      <c r="F105" s="43">
        <f>SUM(F95:F101,F32:F52,F7:F27)</f>
        <v>195</v>
      </c>
      <c r="G105" s="41">
        <f>SUM(G95:G101,G32:G52,G7:G27)</f>
        <v>195</v>
      </c>
      <c r="H105" s="246"/>
      <c r="I105" s="45">
        <f>SUM(I95:I101,I32:I52,I7:I27)</f>
        <v>180</v>
      </c>
      <c r="J105" s="41">
        <f>SUM(J95:J101,J32:J52,J7:J27)</f>
        <v>180</v>
      </c>
      <c r="K105" s="247"/>
      <c r="L105" s="45">
        <f>SUM(L95:L101,L32:L52,L7:L27)</f>
        <v>165</v>
      </c>
      <c r="M105" s="41">
        <f>SUM(M95:M101,M32:M52,M7:M27)</f>
        <v>180</v>
      </c>
      <c r="N105" s="247"/>
      <c r="O105" s="45">
        <f>SUM(O95:O101,O32:O52,O7:O27)</f>
        <v>90</v>
      </c>
      <c r="P105" s="41">
        <f>SUM(P95:P101,P32:P52,P7:P27)</f>
        <v>180</v>
      </c>
      <c r="Q105" s="247"/>
      <c r="R105" s="45">
        <f>SUM(R95:R101,R32:R52,R7:R27)</f>
        <v>150</v>
      </c>
      <c r="S105" s="41">
        <f>SUM(S95:S101,S32:S52,S7:S27)</f>
        <v>120</v>
      </c>
      <c r="T105" s="247"/>
      <c r="U105" s="45">
        <f>SUM(U95:U101,U32:U52,U7:U27)</f>
        <v>135</v>
      </c>
      <c r="V105" s="41">
        <f>SUM(V95:V101,V32:V52,V7:V27)</f>
        <v>105</v>
      </c>
      <c r="W105" s="173"/>
    </row>
    <row r="106" spans="1:24">
      <c r="A106" s="65"/>
      <c r="B106" s="167" t="s">
        <v>130</v>
      </c>
      <c r="C106" s="165"/>
      <c r="D106" s="166"/>
      <c r="E106" s="180"/>
      <c r="F106" s="142">
        <f>F105+G105</f>
        <v>390</v>
      </c>
      <c r="G106" s="58"/>
      <c r="H106" s="175"/>
      <c r="I106" s="142">
        <f>I105+J105</f>
        <v>360</v>
      </c>
      <c r="J106" s="58"/>
      <c r="K106" s="175"/>
      <c r="L106" s="142">
        <f>L105+M105</f>
        <v>345</v>
      </c>
      <c r="M106" s="249"/>
      <c r="N106" s="250"/>
      <c r="O106" s="142">
        <f>O105+P105</f>
        <v>270</v>
      </c>
      <c r="P106" s="58"/>
      <c r="Q106" s="175"/>
      <c r="R106" s="142">
        <f>R105+S105</f>
        <v>270</v>
      </c>
      <c r="S106" s="58"/>
      <c r="T106" s="175"/>
      <c r="U106" s="142">
        <f>U105+V105</f>
        <v>240</v>
      </c>
      <c r="V106" s="58"/>
      <c r="W106" s="175"/>
    </row>
    <row r="107" spans="1:24">
      <c r="A107" s="136"/>
      <c r="B107" s="176" t="s">
        <v>131</v>
      </c>
      <c r="C107" s="177"/>
      <c r="D107" s="166"/>
      <c r="E107" s="180"/>
      <c r="F107" s="142">
        <f>COUNTIF($C$7:$C$27:$C$95:$C$101:$C$32:$C$52,"E 1")</f>
        <v>4</v>
      </c>
      <c r="G107" s="58"/>
      <c r="H107" s="175"/>
      <c r="I107" s="142">
        <f>COUNTIF($C$7:$C$27:$C$95:$C$101:$C$32:$C$52,"E 2")</f>
        <v>6</v>
      </c>
      <c r="J107" s="58"/>
      <c r="K107" s="175"/>
      <c r="L107" s="142">
        <f>COUNTIF($C$7:$C$27:$C$95:$C$101:$C$32:$C$52,"E 3")</f>
        <v>5</v>
      </c>
      <c r="M107" s="58"/>
      <c r="N107" s="175"/>
      <c r="O107" s="142">
        <v>4</v>
      </c>
      <c r="P107" s="58"/>
      <c r="Q107" s="175"/>
      <c r="R107" s="142">
        <v>3</v>
      </c>
      <c r="S107" s="58"/>
      <c r="T107" s="175"/>
      <c r="U107" s="142">
        <v>2</v>
      </c>
      <c r="V107" s="58"/>
      <c r="W107" s="175"/>
    </row>
    <row r="108" spans="1:24" ht="15" thickBot="1">
      <c r="A108" s="73"/>
      <c r="B108" s="167" t="s">
        <v>132</v>
      </c>
      <c r="C108" s="178"/>
      <c r="D108" s="179"/>
      <c r="E108" s="180"/>
      <c r="F108" s="181"/>
      <c r="G108" s="184"/>
      <c r="H108" s="363">
        <f>SUM(H95:H101,H32:H52,H7:H27)</f>
        <v>32</v>
      </c>
      <c r="I108" s="182"/>
      <c r="J108" s="184"/>
      <c r="K108" s="363">
        <f>SUM(K95:K101,K32:K52,K7:K27)</f>
        <v>32</v>
      </c>
      <c r="L108" s="182"/>
      <c r="M108" s="184"/>
      <c r="N108" s="363">
        <f>SUM(N95:N101,N32:N52,N7:N27)</f>
        <v>32</v>
      </c>
      <c r="O108" s="182"/>
      <c r="P108" s="184"/>
      <c r="Q108" s="363">
        <f>SUM(Q95:Q101,Q32:Q52,Q7:Q27)</f>
        <v>33</v>
      </c>
      <c r="R108" s="182"/>
      <c r="S108" s="184"/>
      <c r="T108" s="363">
        <f>SUM(T95:T101,T32:T52,T7:T27)</f>
        <v>30</v>
      </c>
      <c r="U108" s="182"/>
      <c r="V108" s="182"/>
      <c r="W108" s="98">
        <f>SUM(W95:W101,W32:W52,W7:W27)</f>
        <v>33</v>
      </c>
    </row>
    <row r="109" spans="1:24" ht="15" thickBot="1">
      <c r="A109" s="251"/>
      <c r="B109" s="187" t="s">
        <v>133</v>
      </c>
      <c r="C109" s="252"/>
      <c r="D109" s="188">
        <f>D5+D30+D93</f>
        <v>189</v>
      </c>
      <c r="E109" s="189">
        <f>E93+E30+E5</f>
        <v>1875</v>
      </c>
      <c r="F109" s="253"/>
      <c r="G109" s="254"/>
      <c r="H109" s="67"/>
      <c r="I109" s="67"/>
      <c r="J109" s="67"/>
      <c r="K109" s="67"/>
      <c r="L109" s="67"/>
      <c r="M109" s="67"/>
      <c r="N109" s="67"/>
      <c r="O109" s="254"/>
      <c r="P109" s="254"/>
      <c r="Q109" s="67"/>
      <c r="R109" s="254"/>
      <c r="S109" s="254"/>
      <c r="T109" s="67"/>
      <c r="U109" s="254"/>
      <c r="V109" s="254"/>
      <c r="W109" s="157"/>
    </row>
    <row r="110" spans="1:24">
      <c r="A110" s="117"/>
      <c r="B110" s="164"/>
      <c r="C110" s="168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289"/>
    </row>
    <row r="111" spans="1:24" ht="15.75" thickBot="1">
      <c r="A111" s="73"/>
      <c r="B111" s="126" t="s">
        <v>148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8"/>
    </row>
    <row r="112" spans="1:24" ht="15" thickBot="1">
      <c r="A112" s="259"/>
      <c r="B112" s="78" t="s">
        <v>112</v>
      </c>
      <c r="C112" s="78"/>
      <c r="D112" s="80">
        <f>SUM(D114:D119)</f>
        <v>18</v>
      </c>
      <c r="E112" s="81">
        <f>SUM(E114:E119)</f>
        <v>150</v>
      </c>
      <c r="F112" s="15">
        <v>1</v>
      </c>
      <c r="G112" s="132"/>
      <c r="H112" s="133"/>
      <c r="I112" s="15">
        <v>2</v>
      </c>
      <c r="J112" s="132"/>
      <c r="K112" s="133"/>
      <c r="L112" s="15">
        <v>3</v>
      </c>
      <c r="M112" s="132"/>
      <c r="N112" s="133"/>
      <c r="O112" s="15">
        <v>4</v>
      </c>
      <c r="P112" s="132"/>
      <c r="Q112" s="133"/>
      <c r="R112" s="15">
        <v>5</v>
      </c>
      <c r="S112" s="132"/>
      <c r="T112" s="133"/>
      <c r="U112" s="15">
        <v>6</v>
      </c>
      <c r="V112" s="132"/>
      <c r="W112" s="133"/>
    </row>
    <row r="113" spans="1:23" ht="15" thickBot="1">
      <c r="A113" s="260"/>
      <c r="B113" s="261"/>
      <c r="C113" s="262"/>
      <c r="D113" s="263"/>
      <c r="E113" s="264"/>
      <c r="F113" s="24" t="s">
        <v>4</v>
      </c>
      <c r="G113" s="25" t="s">
        <v>5</v>
      </c>
      <c r="H113" s="26" t="s">
        <v>6</v>
      </c>
      <c r="I113" s="24" t="s">
        <v>4</v>
      </c>
      <c r="J113" s="25" t="s">
        <v>5</v>
      </c>
      <c r="K113" s="26" t="s">
        <v>6</v>
      </c>
      <c r="L113" s="24" t="s">
        <v>4</v>
      </c>
      <c r="M113" s="25" t="s">
        <v>5</v>
      </c>
      <c r="N113" s="28" t="s">
        <v>6</v>
      </c>
      <c r="O113" s="24" t="s">
        <v>4</v>
      </c>
      <c r="P113" s="29" t="s">
        <v>5</v>
      </c>
      <c r="Q113" s="26" t="s">
        <v>6</v>
      </c>
      <c r="R113" s="24" t="s">
        <v>4</v>
      </c>
      <c r="S113" s="29" t="s">
        <v>5</v>
      </c>
      <c r="T113" s="26" t="s">
        <v>6</v>
      </c>
      <c r="U113" s="24" t="s">
        <v>4</v>
      </c>
      <c r="V113" s="29" t="s">
        <v>5</v>
      </c>
      <c r="W113" s="26" t="s">
        <v>6</v>
      </c>
    </row>
    <row r="114" spans="1:23">
      <c r="A114" s="39" t="s">
        <v>113</v>
      </c>
      <c r="B114" s="92" t="s">
        <v>149</v>
      </c>
      <c r="C114" s="41" t="s">
        <v>49</v>
      </c>
      <c r="D114" s="42">
        <v>4</v>
      </c>
      <c r="E114" s="34">
        <f t="shared" ref="E114:E119" si="10">SUM(F114:G114,I114:J114,L114:M114,O114:P114,R114:S114,U114:V114)</f>
        <v>30</v>
      </c>
      <c r="F114" s="35"/>
      <c r="G114" s="32"/>
      <c r="H114" s="38"/>
      <c r="I114" s="35"/>
      <c r="J114" s="32"/>
      <c r="K114" s="36"/>
      <c r="L114" s="35"/>
      <c r="M114" s="34"/>
      <c r="N114" s="36"/>
      <c r="O114" s="35"/>
      <c r="P114" s="34"/>
      <c r="Q114" s="36"/>
      <c r="R114" s="35">
        <v>15</v>
      </c>
      <c r="S114" s="34">
        <v>15</v>
      </c>
      <c r="T114" s="36">
        <v>4</v>
      </c>
      <c r="U114" s="35"/>
      <c r="V114" s="34"/>
      <c r="W114" s="36"/>
    </row>
    <row r="115" spans="1:23">
      <c r="A115" s="39" t="s">
        <v>115</v>
      </c>
      <c r="B115" s="290" t="s">
        <v>150</v>
      </c>
      <c r="C115" s="42" t="s">
        <v>34</v>
      </c>
      <c r="D115" s="42">
        <v>2</v>
      </c>
      <c r="E115" s="34">
        <f t="shared" si="10"/>
        <v>15</v>
      </c>
      <c r="F115" s="43"/>
      <c r="G115" s="41"/>
      <c r="H115" s="46"/>
      <c r="I115" s="43"/>
      <c r="J115" s="41"/>
      <c r="K115" s="44"/>
      <c r="L115" s="43"/>
      <c r="M115" s="47"/>
      <c r="N115" s="44"/>
      <c r="O115" s="43"/>
      <c r="P115" s="47"/>
      <c r="Q115" s="44"/>
      <c r="R115" s="43"/>
      <c r="S115" s="47"/>
      <c r="T115" s="44"/>
      <c r="U115" s="64"/>
      <c r="V115" s="47">
        <v>15</v>
      </c>
      <c r="W115" s="44">
        <v>2</v>
      </c>
    </row>
    <row r="116" spans="1:23">
      <c r="A116" s="39" t="s">
        <v>117</v>
      </c>
      <c r="B116" s="92" t="s">
        <v>151</v>
      </c>
      <c r="C116" s="41" t="s">
        <v>49</v>
      </c>
      <c r="D116" s="42">
        <v>3</v>
      </c>
      <c r="E116" s="34">
        <f t="shared" si="10"/>
        <v>30</v>
      </c>
      <c r="F116" s="43"/>
      <c r="G116" s="41"/>
      <c r="H116" s="46"/>
      <c r="I116" s="43"/>
      <c r="J116" s="41"/>
      <c r="K116" s="44"/>
      <c r="L116" s="43"/>
      <c r="M116" s="47"/>
      <c r="N116" s="44"/>
      <c r="O116" s="43"/>
      <c r="P116" s="47"/>
      <c r="Q116" s="44"/>
      <c r="R116" s="64"/>
      <c r="S116" s="47">
        <v>30</v>
      </c>
      <c r="T116" s="44">
        <v>3</v>
      </c>
      <c r="U116" s="43"/>
      <c r="V116" s="47"/>
      <c r="W116" s="44"/>
    </row>
    <row r="117" spans="1:23">
      <c r="A117" s="39" t="s">
        <v>119</v>
      </c>
      <c r="B117" s="40" t="s">
        <v>152</v>
      </c>
      <c r="C117" s="41" t="s">
        <v>34</v>
      </c>
      <c r="D117" s="42">
        <v>2</v>
      </c>
      <c r="E117" s="34">
        <f t="shared" si="10"/>
        <v>15</v>
      </c>
      <c r="F117" s="43"/>
      <c r="G117" s="41"/>
      <c r="H117" s="46"/>
      <c r="I117" s="43"/>
      <c r="J117" s="41"/>
      <c r="K117" s="44"/>
      <c r="L117" s="43"/>
      <c r="M117" s="47"/>
      <c r="N117" s="44"/>
      <c r="O117" s="43"/>
      <c r="P117" s="47"/>
      <c r="Q117" s="44"/>
      <c r="R117" s="43"/>
      <c r="S117" s="47"/>
      <c r="T117" s="44"/>
      <c r="U117" s="43"/>
      <c r="V117" s="47">
        <v>15</v>
      </c>
      <c r="W117" s="44">
        <v>2</v>
      </c>
    </row>
    <row r="118" spans="1:23">
      <c r="A118" s="39" t="s">
        <v>121</v>
      </c>
      <c r="B118" s="92" t="s">
        <v>153</v>
      </c>
      <c r="C118" s="41" t="s">
        <v>34</v>
      </c>
      <c r="D118" s="42">
        <v>2</v>
      </c>
      <c r="E118" s="63">
        <f t="shared" si="10"/>
        <v>15</v>
      </c>
      <c r="F118" s="43"/>
      <c r="G118" s="41"/>
      <c r="H118" s="54"/>
      <c r="I118" s="43"/>
      <c r="J118" s="41"/>
      <c r="K118" s="52"/>
      <c r="L118" s="43"/>
      <c r="M118" s="47"/>
      <c r="N118" s="52"/>
      <c r="O118" s="43"/>
      <c r="P118" s="47"/>
      <c r="Q118" s="52"/>
      <c r="R118" s="43"/>
      <c r="S118" s="47"/>
      <c r="T118" s="52"/>
      <c r="U118" s="43"/>
      <c r="V118" s="47">
        <v>15</v>
      </c>
      <c r="W118" s="52">
        <v>2</v>
      </c>
    </row>
    <row r="119" spans="1:23" ht="15" thickBot="1">
      <c r="A119" s="145" t="s">
        <v>123</v>
      </c>
      <c r="B119" s="291" t="s">
        <v>154</v>
      </c>
      <c r="C119" s="152" t="s">
        <v>85</v>
      </c>
      <c r="D119" s="152">
        <v>5</v>
      </c>
      <c r="E119" s="292">
        <f t="shared" si="10"/>
        <v>45</v>
      </c>
      <c r="F119" s="151"/>
      <c r="G119" s="152"/>
      <c r="H119" s="28"/>
      <c r="I119" s="151"/>
      <c r="J119" s="152"/>
      <c r="K119" s="26"/>
      <c r="L119" s="151"/>
      <c r="M119" s="292"/>
      <c r="N119" s="26"/>
      <c r="O119" s="151"/>
      <c r="P119" s="292"/>
      <c r="Q119" s="26"/>
      <c r="R119" s="151">
        <v>15</v>
      </c>
      <c r="S119" s="292">
        <v>30</v>
      </c>
      <c r="T119" s="26">
        <v>5</v>
      </c>
      <c r="U119" s="151"/>
      <c r="V119" s="292"/>
      <c r="W119" s="26"/>
    </row>
    <row r="120" spans="1:23" ht="15" thickBot="1">
      <c r="A120" s="65"/>
      <c r="B120" s="283" t="s">
        <v>109</v>
      </c>
      <c r="C120" s="178"/>
      <c r="D120" s="178"/>
      <c r="E120" s="293"/>
      <c r="F120" s="285"/>
      <c r="G120" s="287"/>
      <c r="H120" s="286"/>
      <c r="I120" s="285"/>
      <c r="J120" s="287"/>
      <c r="K120" s="286"/>
      <c r="L120" s="285"/>
      <c r="M120" s="287"/>
      <c r="N120" s="286"/>
      <c r="O120" s="285"/>
      <c r="P120" s="287"/>
      <c r="Q120" s="286"/>
      <c r="R120" s="285">
        <f t="shared" ref="R120:W120" si="11">SUM(R114:R119)</f>
        <v>30</v>
      </c>
      <c r="S120" s="287">
        <f t="shared" si="11"/>
        <v>75</v>
      </c>
      <c r="T120" s="288">
        <f t="shared" si="11"/>
        <v>12</v>
      </c>
      <c r="U120" s="285">
        <f t="shared" si="11"/>
        <v>0</v>
      </c>
      <c r="V120" s="287">
        <f t="shared" si="11"/>
        <v>45</v>
      </c>
      <c r="W120" s="288">
        <f t="shared" si="11"/>
        <v>6</v>
      </c>
    </row>
    <row r="121" spans="1:23" ht="15" thickBot="1">
      <c r="A121" s="65"/>
      <c r="B121" s="242"/>
      <c r="C121" s="165"/>
      <c r="D121" s="166"/>
      <c r="E121" s="166"/>
      <c r="F121" s="243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5"/>
    </row>
    <row r="122" spans="1:23">
      <c r="A122" s="65"/>
      <c r="B122" s="167" t="s">
        <v>127</v>
      </c>
      <c r="C122" s="165"/>
      <c r="D122" s="166"/>
      <c r="E122" s="180"/>
      <c r="F122" s="169">
        <v>11</v>
      </c>
      <c r="G122" s="170"/>
      <c r="H122" s="171"/>
      <c r="I122" s="169">
        <v>10</v>
      </c>
      <c r="J122" s="170"/>
      <c r="K122" s="171"/>
      <c r="L122" s="169">
        <v>12</v>
      </c>
      <c r="M122" s="170"/>
      <c r="N122" s="171"/>
      <c r="O122" s="172" t="s">
        <v>128</v>
      </c>
      <c r="P122" s="170"/>
      <c r="Q122" s="171"/>
      <c r="R122" s="169">
        <v>9</v>
      </c>
      <c r="S122" s="170"/>
      <c r="T122" s="171"/>
      <c r="U122" s="169">
        <v>9</v>
      </c>
      <c r="V122" s="170"/>
      <c r="W122" s="171"/>
    </row>
    <row r="123" spans="1:23">
      <c r="A123" s="65"/>
      <c r="B123" s="167" t="s">
        <v>129</v>
      </c>
      <c r="C123" s="165"/>
      <c r="D123" s="166"/>
      <c r="E123" s="180"/>
      <c r="F123" s="43">
        <f>SUM(F114:F119,F$32:F$52,F$7:F$27)</f>
        <v>195</v>
      </c>
      <c r="G123" s="45">
        <f>SUM(G114:G119,G$32:G$52,G$7:G$27)</f>
        <v>195</v>
      </c>
      <c r="H123" s="246"/>
      <c r="I123" s="142">
        <f>SUM(I114:I119,I$32:I$52,I$7:I$27)</f>
        <v>180</v>
      </c>
      <c r="J123" s="41">
        <f>SUM(J114:J119,J$32:J$52,J$7:J$27)</f>
        <v>180</v>
      </c>
      <c r="K123" s="247"/>
      <c r="L123" s="142">
        <f>SUM(L114:L119,L$32:L$52,L$7:L$27)</f>
        <v>165</v>
      </c>
      <c r="M123" s="41">
        <f>SUM(M114:M119,M$32:M$52,M$7:M$27)</f>
        <v>180</v>
      </c>
      <c r="N123" s="247"/>
      <c r="O123" s="142">
        <f>SUM(O114:O119,O$32:O$52,O$7:O$27)</f>
        <v>90</v>
      </c>
      <c r="P123" s="41">
        <f>SUM(P114:P119,P$32:P$52,P$7:P$27)</f>
        <v>180</v>
      </c>
      <c r="Q123" s="247"/>
      <c r="R123" s="142">
        <f>SUM(R114:R119,R$32:R$52,R$7:R$27)</f>
        <v>135</v>
      </c>
      <c r="S123" s="41">
        <f>SUM(S114:S119,S$32:S$52,S$7:S$27)</f>
        <v>135</v>
      </c>
      <c r="T123" s="247"/>
      <c r="U123" s="43">
        <f>SUM(U114:U119,U$32:U$52,U$7:U$27)</f>
        <v>105</v>
      </c>
      <c r="V123" s="45">
        <f>SUM(V114:V119,V$32:V$52,V$7:V$27)</f>
        <v>135</v>
      </c>
      <c r="W123" s="173"/>
    </row>
    <row r="124" spans="1:23">
      <c r="A124" s="65"/>
      <c r="B124" s="167" t="s">
        <v>130</v>
      </c>
      <c r="C124" s="165"/>
      <c r="D124" s="166"/>
      <c r="E124" s="180"/>
      <c r="F124" s="248">
        <f>F123+G123</f>
        <v>390</v>
      </c>
      <c r="G124" s="58"/>
      <c r="H124" s="175"/>
      <c r="I124" s="142">
        <f>I123+J123</f>
        <v>360</v>
      </c>
      <c r="J124" s="58"/>
      <c r="K124" s="175"/>
      <c r="L124" s="142">
        <f>L123+M123</f>
        <v>345</v>
      </c>
      <c r="M124" s="249"/>
      <c r="N124" s="250"/>
      <c r="O124" s="142">
        <f>O123+P123</f>
        <v>270</v>
      </c>
      <c r="P124" s="58"/>
      <c r="Q124" s="175"/>
      <c r="R124" s="142">
        <f>R123+S123</f>
        <v>270</v>
      </c>
      <c r="S124" s="58"/>
      <c r="T124" s="175"/>
      <c r="U124" s="142">
        <f>U123+V123</f>
        <v>240</v>
      </c>
      <c r="V124" s="58"/>
      <c r="W124" s="175"/>
    </row>
    <row r="125" spans="1:23">
      <c r="A125" s="136"/>
      <c r="B125" s="176" t="s">
        <v>131</v>
      </c>
      <c r="C125" s="177"/>
      <c r="D125" s="166"/>
      <c r="E125" s="180"/>
      <c r="F125" s="142">
        <f>COUNTIF($C$7:$C$27:$C$95:$C$101:$C$32:$C$52,"E 1")</f>
        <v>4</v>
      </c>
      <c r="G125" s="58"/>
      <c r="H125" s="175"/>
      <c r="I125" s="142">
        <f>COUNTIF($C$7:$C$27:$C$95:$C$101:$C$32:$C$52,"E 2")</f>
        <v>6</v>
      </c>
      <c r="J125" s="58"/>
      <c r="K125" s="175"/>
      <c r="L125" s="142">
        <f>COUNTIF($C$7:$C$27:$C$95:$C$101:$C$32:$C$52,"E 3")</f>
        <v>5</v>
      </c>
      <c r="M125" s="58"/>
      <c r="N125" s="175"/>
      <c r="O125" s="142">
        <v>4</v>
      </c>
      <c r="P125" s="58"/>
      <c r="Q125" s="175"/>
      <c r="R125" s="142">
        <v>3</v>
      </c>
      <c r="S125" s="58"/>
      <c r="T125" s="175"/>
      <c r="U125" s="142">
        <v>2</v>
      </c>
      <c r="V125" s="58"/>
      <c r="W125" s="175"/>
    </row>
    <row r="126" spans="1:23" ht="15" thickBot="1">
      <c r="A126" s="73"/>
      <c r="B126" s="167" t="s">
        <v>132</v>
      </c>
      <c r="C126" s="178"/>
      <c r="D126" s="179"/>
      <c r="E126" s="180"/>
      <c r="F126" s="181"/>
      <c r="G126" s="184"/>
      <c r="H126" s="363">
        <f>SUM(H114:H119,H$32:H$52,H$7:H$27)</f>
        <v>32</v>
      </c>
      <c r="I126" s="182"/>
      <c r="J126" s="184"/>
      <c r="K126" s="363">
        <f>SUM(K114:K119,K$32:K$52,K$7:K$27)</f>
        <v>32</v>
      </c>
      <c r="L126" s="182"/>
      <c r="M126" s="184"/>
      <c r="N126" s="363">
        <f>SUM(N114:N119,N$32:N$52,N$7:N$27)</f>
        <v>32</v>
      </c>
      <c r="O126" s="182"/>
      <c r="P126" s="184"/>
      <c r="Q126" s="363">
        <f>SUM(Q114:Q119,Q$32:Q$52,Q$7:Q$27)</f>
        <v>33</v>
      </c>
      <c r="R126" s="182"/>
      <c r="S126" s="184"/>
      <c r="T126" s="363">
        <f>SUM(T114:T119,T$32:T$52,T$7:T$27)</f>
        <v>30</v>
      </c>
      <c r="U126" s="182"/>
      <c r="V126" s="182"/>
      <c r="W126" s="363">
        <f>SUM(W114:W119,W$32:W$52,W$7:W$27)</f>
        <v>33</v>
      </c>
    </row>
    <row r="127" spans="1:23" ht="15" thickBot="1">
      <c r="A127" s="251"/>
      <c r="B127" s="187" t="s">
        <v>133</v>
      </c>
      <c r="C127" s="252"/>
      <c r="D127" s="188">
        <f>D$5+D$30+D112</f>
        <v>189</v>
      </c>
      <c r="E127" s="189">
        <f>E112+E$30+E$5</f>
        <v>1875</v>
      </c>
      <c r="F127" s="253"/>
      <c r="G127" s="254"/>
      <c r="H127" s="67"/>
      <c r="I127" s="67"/>
      <c r="J127" s="67"/>
      <c r="K127" s="67"/>
      <c r="L127" s="67"/>
      <c r="M127" s="67"/>
      <c r="N127" s="67"/>
      <c r="O127" s="254"/>
      <c r="P127" s="254"/>
      <c r="Q127" s="67"/>
      <c r="R127" s="254"/>
      <c r="S127" s="254"/>
      <c r="T127" s="67"/>
      <c r="U127" s="254"/>
      <c r="V127" s="254"/>
      <c r="W127" s="15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topLeftCell="A97" zoomScale="75" zoomScaleNormal="75" workbookViewId="0">
      <selection activeCell="AB56" sqref="AB56"/>
    </sheetView>
  </sheetViews>
  <sheetFormatPr defaultRowHeight="14.25"/>
  <cols>
    <col min="1" max="1" width="3.25" customWidth="1"/>
    <col min="2" max="2" width="34.375" customWidth="1"/>
    <col min="3" max="3" width="6.125" customWidth="1"/>
    <col min="4" max="4" width="3.25" customWidth="1"/>
    <col min="5" max="5" width="4.25" customWidth="1"/>
    <col min="6" max="23" width="3.25" customWidth="1"/>
  </cols>
  <sheetData>
    <row r="1" spans="1:28" ht="12" customHeight="1">
      <c r="B1" s="1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8" ht="12" customHeight="1">
      <c r="A2" s="3"/>
      <c r="B2" s="295" t="s">
        <v>155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8" ht="12" customHeight="1">
      <c r="A3" s="3"/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8" ht="12" customHeight="1" thickBot="1">
      <c r="A4" s="296"/>
      <c r="B4" s="8" t="s">
        <v>161</v>
      </c>
      <c r="C4" s="9"/>
      <c r="D4" s="9"/>
      <c r="E4" s="9"/>
      <c r="F4" s="9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8" ht="12" customHeight="1" thickBot="1">
      <c r="A5" s="297"/>
      <c r="B5" s="13" t="s">
        <v>3</v>
      </c>
      <c r="C5" s="13"/>
      <c r="D5" s="14">
        <f>SUM(D7:D25)</f>
        <v>81</v>
      </c>
      <c r="E5" s="14">
        <f>SUM(E7:E25)</f>
        <v>516</v>
      </c>
      <c r="F5" s="15">
        <v>1</v>
      </c>
      <c r="G5" s="132"/>
      <c r="H5" s="133"/>
      <c r="I5" s="15">
        <v>2</v>
      </c>
      <c r="J5" s="132"/>
      <c r="K5" s="133"/>
      <c r="L5" s="15">
        <v>3</v>
      </c>
      <c r="M5" s="132"/>
      <c r="N5" s="133"/>
      <c r="O5" s="15">
        <v>4</v>
      </c>
      <c r="P5" s="132"/>
      <c r="Q5" s="133"/>
      <c r="R5" s="15">
        <v>5</v>
      </c>
      <c r="S5" s="132"/>
      <c r="T5" s="133"/>
      <c r="U5" s="15">
        <v>6</v>
      </c>
      <c r="V5" s="132"/>
      <c r="W5" s="133"/>
      <c r="AB5" s="3"/>
    </row>
    <row r="6" spans="1:28" ht="12" customHeight="1" thickBot="1">
      <c r="A6" s="19"/>
      <c r="B6" s="20"/>
      <c r="C6" s="147"/>
      <c r="D6" s="298"/>
      <c r="E6" s="299"/>
      <c r="F6" s="24" t="s">
        <v>4</v>
      </c>
      <c r="G6" s="25" t="s">
        <v>5</v>
      </c>
      <c r="H6" s="26" t="s">
        <v>6</v>
      </c>
      <c r="I6" s="27" t="s">
        <v>4</v>
      </c>
      <c r="J6" s="25" t="s">
        <v>5</v>
      </c>
      <c r="K6" s="26" t="s">
        <v>6</v>
      </c>
      <c r="L6" s="27" t="s">
        <v>4</v>
      </c>
      <c r="M6" s="25" t="s">
        <v>5</v>
      </c>
      <c r="N6" s="28" t="s">
        <v>6</v>
      </c>
      <c r="O6" s="27" t="s">
        <v>4</v>
      </c>
      <c r="P6" s="29" t="s">
        <v>5</v>
      </c>
      <c r="Q6" s="26" t="s">
        <v>6</v>
      </c>
      <c r="R6" s="27" t="s">
        <v>4</v>
      </c>
      <c r="S6" s="29" t="s">
        <v>5</v>
      </c>
      <c r="T6" s="26" t="s">
        <v>6</v>
      </c>
      <c r="U6" s="27" t="s">
        <v>4</v>
      </c>
      <c r="V6" s="29" t="s">
        <v>5</v>
      </c>
      <c r="W6" s="26" t="s">
        <v>6</v>
      </c>
    </row>
    <row r="7" spans="1:28" ht="12" customHeight="1">
      <c r="A7" s="300" t="s">
        <v>7</v>
      </c>
      <c r="B7" s="31" t="s">
        <v>8</v>
      </c>
      <c r="C7" s="32" t="s">
        <v>9</v>
      </c>
      <c r="D7" s="33">
        <v>3</v>
      </c>
      <c r="E7" s="34">
        <f t="shared" ref="E7:E21" si="0">SUM(F7:G7,I7:J7,L7:M7,O7:P7,R7:S7,U7:V7)</f>
        <v>18</v>
      </c>
      <c r="F7" s="35"/>
      <c r="G7" s="32"/>
      <c r="H7" s="36"/>
      <c r="I7" s="37">
        <v>9</v>
      </c>
      <c r="J7" s="32">
        <v>9</v>
      </c>
      <c r="K7" s="36">
        <v>3</v>
      </c>
      <c r="L7" s="37"/>
      <c r="M7" s="32"/>
      <c r="N7" s="38"/>
      <c r="O7" s="37"/>
      <c r="P7" s="34"/>
      <c r="Q7" s="36"/>
      <c r="R7" s="37"/>
      <c r="S7" s="34"/>
      <c r="T7" s="36"/>
      <c r="U7" s="37"/>
      <c r="V7" s="34"/>
      <c r="W7" s="36"/>
    </row>
    <row r="8" spans="1:28" ht="12" customHeight="1">
      <c r="A8" s="215" t="s">
        <v>10</v>
      </c>
      <c r="B8" s="40" t="s">
        <v>11</v>
      </c>
      <c r="C8" s="41" t="s">
        <v>12</v>
      </c>
      <c r="D8" s="42">
        <v>3</v>
      </c>
      <c r="E8" s="34">
        <f t="shared" si="0"/>
        <v>18</v>
      </c>
      <c r="F8" s="43">
        <v>9</v>
      </c>
      <c r="G8" s="41">
        <v>9</v>
      </c>
      <c r="H8" s="44">
        <v>3</v>
      </c>
      <c r="I8" s="45"/>
      <c r="J8" s="41"/>
      <c r="K8" s="44"/>
      <c r="L8" s="45"/>
      <c r="M8" s="41"/>
      <c r="N8" s="46"/>
      <c r="O8" s="45"/>
      <c r="P8" s="47"/>
      <c r="Q8" s="44"/>
      <c r="R8" s="45"/>
      <c r="S8" s="47"/>
      <c r="T8" s="44"/>
      <c r="U8" s="45"/>
      <c r="V8" s="47"/>
      <c r="W8" s="44"/>
    </row>
    <row r="9" spans="1:28" ht="12" customHeight="1">
      <c r="A9" s="301" t="s">
        <v>13</v>
      </c>
      <c r="B9" s="40" t="s">
        <v>14</v>
      </c>
      <c r="C9" s="41" t="s">
        <v>12</v>
      </c>
      <c r="D9" s="42">
        <v>4</v>
      </c>
      <c r="E9" s="34">
        <f t="shared" si="0"/>
        <v>27</v>
      </c>
      <c r="F9" s="43">
        <v>9</v>
      </c>
      <c r="G9" s="41">
        <v>18</v>
      </c>
      <c r="H9" s="44">
        <v>4</v>
      </c>
      <c r="I9" s="45"/>
      <c r="J9" s="41"/>
      <c r="K9" s="44"/>
      <c r="L9" s="45"/>
      <c r="M9" s="49"/>
      <c r="N9" s="46"/>
      <c r="O9" s="45"/>
      <c r="P9" s="47"/>
      <c r="Q9" s="44"/>
      <c r="R9" s="45"/>
      <c r="S9" s="47"/>
      <c r="T9" s="44"/>
      <c r="U9" s="45"/>
      <c r="V9" s="47"/>
      <c r="W9" s="44"/>
    </row>
    <row r="10" spans="1:28" ht="12" customHeight="1">
      <c r="A10" s="215" t="s">
        <v>15</v>
      </c>
      <c r="B10" s="40" t="s">
        <v>16</v>
      </c>
      <c r="C10" s="41" t="s">
        <v>17</v>
      </c>
      <c r="D10" s="42">
        <v>4</v>
      </c>
      <c r="E10" s="34">
        <f t="shared" si="0"/>
        <v>27</v>
      </c>
      <c r="F10" s="43"/>
      <c r="G10" s="41"/>
      <c r="H10" s="44"/>
      <c r="I10" s="45"/>
      <c r="J10" s="41"/>
      <c r="K10" s="44"/>
      <c r="L10" s="45">
        <v>18</v>
      </c>
      <c r="M10" s="41">
        <v>9</v>
      </c>
      <c r="N10" s="46">
        <v>4</v>
      </c>
      <c r="O10" s="45"/>
      <c r="P10" s="47"/>
      <c r="Q10" s="44"/>
      <c r="R10" s="45"/>
      <c r="S10" s="47"/>
      <c r="T10" s="44"/>
      <c r="U10" s="45"/>
      <c r="V10" s="47"/>
      <c r="W10" s="44"/>
    </row>
    <row r="11" spans="1:28" ht="12" customHeight="1">
      <c r="A11" s="301" t="s">
        <v>18</v>
      </c>
      <c r="B11" s="40" t="s">
        <v>19</v>
      </c>
      <c r="C11" s="41" t="s">
        <v>17</v>
      </c>
      <c r="D11" s="42">
        <v>4</v>
      </c>
      <c r="E11" s="34">
        <f t="shared" si="0"/>
        <v>27</v>
      </c>
      <c r="F11" s="43"/>
      <c r="G11" s="41"/>
      <c r="H11" s="44"/>
      <c r="I11" s="45"/>
      <c r="J11" s="41"/>
      <c r="K11" s="44"/>
      <c r="L11" s="45">
        <v>18</v>
      </c>
      <c r="M11" s="41">
        <v>9</v>
      </c>
      <c r="N11" s="46">
        <v>4</v>
      </c>
      <c r="O11" s="45"/>
      <c r="P11" s="47"/>
      <c r="Q11" s="44"/>
      <c r="R11" s="45"/>
      <c r="S11" s="47"/>
      <c r="T11" s="44"/>
      <c r="U11" s="45"/>
      <c r="V11" s="47"/>
      <c r="W11" s="44"/>
    </row>
    <row r="12" spans="1:28" ht="12" customHeight="1">
      <c r="A12" s="215" t="s">
        <v>20</v>
      </c>
      <c r="B12" s="50" t="s">
        <v>21</v>
      </c>
      <c r="C12" s="42" t="s">
        <v>12</v>
      </c>
      <c r="D12" s="42">
        <v>4</v>
      </c>
      <c r="E12" s="34">
        <f t="shared" si="0"/>
        <v>27</v>
      </c>
      <c r="F12" s="51">
        <v>18</v>
      </c>
      <c r="G12" s="42">
        <v>9</v>
      </c>
      <c r="H12" s="52">
        <v>4</v>
      </c>
      <c r="I12" s="53"/>
      <c r="J12" s="42"/>
      <c r="K12" s="52"/>
      <c r="L12" s="53"/>
      <c r="M12" s="42"/>
      <c r="N12" s="54"/>
      <c r="O12" s="53"/>
      <c r="P12" s="55"/>
      <c r="Q12" s="52"/>
      <c r="R12" s="53"/>
      <c r="S12" s="47"/>
      <c r="T12" s="52"/>
      <c r="U12" s="45"/>
      <c r="V12" s="47"/>
      <c r="W12" s="52"/>
    </row>
    <row r="13" spans="1:28" ht="12" customHeight="1">
      <c r="A13" s="301" t="s">
        <v>22</v>
      </c>
      <c r="B13" s="40" t="s">
        <v>23</v>
      </c>
      <c r="C13" s="41" t="s">
        <v>24</v>
      </c>
      <c r="D13" s="42">
        <v>4</v>
      </c>
      <c r="E13" s="34">
        <f t="shared" si="0"/>
        <v>27</v>
      </c>
      <c r="F13" s="43"/>
      <c r="G13" s="41"/>
      <c r="H13" s="44"/>
      <c r="I13" s="45"/>
      <c r="J13" s="41"/>
      <c r="K13" s="44"/>
      <c r="L13" s="45"/>
      <c r="M13" s="41"/>
      <c r="N13" s="46"/>
      <c r="O13" s="45">
        <v>18</v>
      </c>
      <c r="P13" s="47">
        <v>9</v>
      </c>
      <c r="Q13" s="44">
        <v>4</v>
      </c>
      <c r="R13" s="45"/>
      <c r="S13" s="47"/>
      <c r="T13" s="44"/>
      <c r="U13" s="45"/>
      <c r="V13" s="47"/>
      <c r="W13" s="44"/>
    </row>
    <row r="14" spans="1:28" ht="12" customHeight="1">
      <c r="A14" s="301" t="s">
        <v>25</v>
      </c>
      <c r="B14" s="40" t="s">
        <v>26</v>
      </c>
      <c r="C14" s="41" t="s">
        <v>27</v>
      </c>
      <c r="D14" s="42">
        <v>3</v>
      </c>
      <c r="E14" s="34">
        <f>SUM(F14:G14,I14:J14,L14:M14,O14:P14,R14:S14,U14:V14)</f>
        <v>18</v>
      </c>
      <c r="F14" s="43">
        <v>18</v>
      </c>
      <c r="G14" s="41"/>
      <c r="H14" s="44">
        <v>3</v>
      </c>
      <c r="I14" s="45"/>
      <c r="J14" s="41"/>
      <c r="K14" s="44"/>
      <c r="L14" s="45"/>
      <c r="M14" s="41"/>
      <c r="N14" s="46"/>
      <c r="O14" s="45"/>
      <c r="P14" s="47"/>
      <c r="Q14" s="44"/>
      <c r="R14" s="45"/>
      <c r="S14" s="47"/>
      <c r="T14" s="44"/>
      <c r="U14" s="45"/>
      <c r="V14" s="47"/>
      <c r="W14" s="44"/>
    </row>
    <row r="15" spans="1:28" ht="12" customHeight="1">
      <c r="A15" s="215" t="s">
        <v>28</v>
      </c>
      <c r="B15" s="40" t="s">
        <v>29</v>
      </c>
      <c r="C15" s="41" t="s">
        <v>27</v>
      </c>
      <c r="D15" s="42">
        <v>3</v>
      </c>
      <c r="E15" s="34">
        <f t="shared" si="0"/>
        <v>18</v>
      </c>
      <c r="F15" s="43">
        <v>9</v>
      </c>
      <c r="G15" s="41">
        <v>9</v>
      </c>
      <c r="H15" s="44">
        <v>3</v>
      </c>
      <c r="I15" s="45"/>
      <c r="J15" s="41"/>
      <c r="K15" s="44"/>
      <c r="L15" s="45"/>
      <c r="M15" s="41"/>
      <c r="N15" s="46"/>
      <c r="O15" s="45"/>
      <c r="P15" s="47"/>
      <c r="Q15" s="44"/>
      <c r="R15" s="45"/>
      <c r="S15" s="47"/>
      <c r="T15" s="44"/>
      <c r="U15" s="45"/>
      <c r="V15" s="47"/>
      <c r="W15" s="44"/>
    </row>
    <row r="16" spans="1:28" ht="12" customHeight="1">
      <c r="A16" s="215" t="s">
        <v>30</v>
      </c>
      <c r="B16" s="40" t="s">
        <v>31</v>
      </c>
      <c r="C16" s="41" t="s">
        <v>27</v>
      </c>
      <c r="D16" s="42">
        <v>3</v>
      </c>
      <c r="E16" s="34">
        <f t="shared" si="0"/>
        <v>18</v>
      </c>
      <c r="F16" s="43">
        <v>18</v>
      </c>
      <c r="G16" s="41"/>
      <c r="H16" s="44">
        <v>3</v>
      </c>
      <c r="I16" s="45"/>
      <c r="J16" s="41"/>
      <c r="K16" s="44"/>
      <c r="L16" s="45"/>
      <c r="M16" s="41"/>
      <c r="N16" s="46"/>
      <c r="O16" s="56"/>
      <c r="P16" s="47"/>
      <c r="Q16" s="44"/>
      <c r="R16" s="45"/>
      <c r="S16" s="47"/>
      <c r="T16" s="44"/>
      <c r="U16" s="45"/>
      <c r="V16" s="47"/>
      <c r="W16" s="44"/>
    </row>
    <row r="17" spans="1:23">
      <c r="A17" s="301" t="s">
        <v>32</v>
      </c>
      <c r="B17" s="40" t="s">
        <v>33</v>
      </c>
      <c r="C17" s="41" t="s">
        <v>34</v>
      </c>
      <c r="D17" s="42">
        <v>2</v>
      </c>
      <c r="E17" s="34">
        <f t="shared" si="0"/>
        <v>9</v>
      </c>
      <c r="F17" s="43"/>
      <c r="G17" s="41"/>
      <c r="H17" s="44"/>
      <c r="I17" s="45"/>
      <c r="J17" s="41"/>
      <c r="K17" s="44"/>
      <c r="L17" s="45"/>
      <c r="M17" s="41"/>
      <c r="N17" s="46"/>
      <c r="O17" s="45"/>
      <c r="P17" s="47"/>
      <c r="Q17" s="44"/>
      <c r="R17" s="45"/>
      <c r="S17" s="47"/>
      <c r="T17" s="44"/>
      <c r="U17" s="45">
        <v>9</v>
      </c>
      <c r="V17" s="47"/>
      <c r="W17" s="44">
        <v>2</v>
      </c>
    </row>
    <row r="18" spans="1:23">
      <c r="A18" s="301" t="s">
        <v>35</v>
      </c>
      <c r="B18" s="40" t="s">
        <v>36</v>
      </c>
      <c r="C18" s="41" t="s">
        <v>9</v>
      </c>
      <c r="D18" s="42">
        <v>4</v>
      </c>
      <c r="E18" s="34">
        <f t="shared" si="0"/>
        <v>27</v>
      </c>
      <c r="F18" s="43"/>
      <c r="G18" s="41"/>
      <c r="H18" s="44"/>
      <c r="I18" s="45">
        <v>18</v>
      </c>
      <c r="J18" s="41">
        <v>9</v>
      </c>
      <c r="K18" s="44">
        <v>4</v>
      </c>
      <c r="L18" s="45"/>
      <c r="M18" s="41"/>
      <c r="N18" s="46"/>
      <c r="O18" s="45"/>
      <c r="P18" s="47"/>
      <c r="Q18" s="44"/>
      <c r="R18" s="45"/>
      <c r="S18" s="47"/>
      <c r="T18" s="44"/>
      <c r="U18" s="45"/>
      <c r="V18" s="47"/>
      <c r="W18" s="44"/>
    </row>
    <row r="19" spans="1:23">
      <c r="A19" s="215" t="s">
        <v>37</v>
      </c>
      <c r="B19" s="57" t="s">
        <v>38</v>
      </c>
      <c r="C19" s="41" t="s">
        <v>39</v>
      </c>
      <c r="D19" s="42">
        <v>2</v>
      </c>
      <c r="E19" s="34">
        <f t="shared" si="0"/>
        <v>9</v>
      </c>
      <c r="F19" s="43"/>
      <c r="G19" s="41"/>
      <c r="H19" s="44"/>
      <c r="I19" s="45"/>
      <c r="J19" s="41"/>
      <c r="K19" s="44"/>
      <c r="L19" s="45"/>
      <c r="M19" s="41">
        <v>9</v>
      </c>
      <c r="N19" s="46">
        <v>2</v>
      </c>
      <c r="O19" s="45"/>
      <c r="P19" s="47"/>
      <c r="Q19" s="44"/>
      <c r="R19" s="45"/>
      <c r="S19" s="58"/>
      <c r="T19" s="44"/>
      <c r="U19" s="45"/>
      <c r="V19" s="47"/>
      <c r="W19" s="44"/>
    </row>
    <row r="20" spans="1:23">
      <c r="A20" s="301" t="s">
        <v>40</v>
      </c>
      <c r="B20" s="50" t="s">
        <v>41</v>
      </c>
      <c r="C20" s="42" t="s">
        <v>42</v>
      </c>
      <c r="D20" s="42">
        <v>3</v>
      </c>
      <c r="E20" s="34">
        <f t="shared" si="0"/>
        <v>18</v>
      </c>
      <c r="F20" s="43"/>
      <c r="G20" s="41"/>
      <c r="H20" s="44"/>
      <c r="I20" s="45">
        <v>9</v>
      </c>
      <c r="J20" s="41">
        <v>9</v>
      </c>
      <c r="K20" s="44">
        <v>3</v>
      </c>
      <c r="L20" s="56"/>
      <c r="M20" s="41"/>
      <c r="N20" s="46"/>
      <c r="O20" s="45"/>
      <c r="P20" s="47"/>
      <c r="Q20" s="44"/>
      <c r="R20" s="45"/>
      <c r="S20" s="47"/>
      <c r="T20" s="44"/>
      <c r="U20" s="45"/>
      <c r="V20" s="47"/>
      <c r="W20" s="44"/>
    </row>
    <row r="21" spans="1:23">
      <c r="A21" s="301" t="s">
        <v>43</v>
      </c>
      <c r="B21" s="40" t="s">
        <v>44</v>
      </c>
      <c r="C21" s="41" t="s">
        <v>12</v>
      </c>
      <c r="D21" s="42">
        <v>5</v>
      </c>
      <c r="E21" s="34">
        <f t="shared" si="0"/>
        <v>36</v>
      </c>
      <c r="F21" s="43">
        <v>18</v>
      </c>
      <c r="G21" s="41">
        <v>18</v>
      </c>
      <c r="H21" s="44">
        <v>5</v>
      </c>
      <c r="I21" s="45"/>
      <c r="J21" s="41"/>
      <c r="K21" s="44"/>
      <c r="L21" s="45"/>
      <c r="M21" s="41"/>
      <c r="N21" s="46"/>
      <c r="O21" s="45"/>
      <c r="P21" s="47"/>
      <c r="Q21" s="44"/>
      <c r="R21" s="45"/>
      <c r="S21" s="47"/>
      <c r="T21" s="44"/>
      <c r="U21" s="45"/>
      <c r="V21" s="47"/>
      <c r="W21" s="44"/>
    </row>
    <row r="22" spans="1:23">
      <c r="A22" s="215" t="s">
        <v>45</v>
      </c>
      <c r="B22" s="40" t="s">
        <v>46</v>
      </c>
      <c r="C22" s="41" t="s">
        <v>9</v>
      </c>
      <c r="D22" s="42">
        <v>4</v>
      </c>
      <c r="E22" s="47">
        <f>SUM(F22:G22,I22:J22,L22:M22,O22:P22,R22:S22,U22:V22)</f>
        <v>27</v>
      </c>
      <c r="F22" s="43"/>
      <c r="G22" s="41"/>
      <c r="H22" s="44"/>
      <c r="I22" s="43">
        <v>18</v>
      </c>
      <c r="J22" s="41">
        <v>9</v>
      </c>
      <c r="K22" s="44">
        <v>4</v>
      </c>
      <c r="L22" s="43"/>
      <c r="M22" s="41"/>
      <c r="N22" s="46"/>
      <c r="O22" s="45"/>
      <c r="P22" s="41"/>
      <c r="Q22" s="44"/>
      <c r="R22" s="43"/>
      <c r="S22" s="41"/>
      <c r="T22" s="46"/>
      <c r="U22" s="45"/>
      <c r="V22" s="47"/>
      <c r="W22" s="44"/>
    </row>
    <row r="23" spans="1:23">
      <c r="A23" s="215" t="s">
        <v>47</v>
      </c>
      <c r="B23" s="40" t="s">
        <v>48</v>
      </c>
      <c r="C23" s="41" t="s">
        <v>49</v>
      </c>
      <c r="D23" s="42">
        <v>2</v>
      </c>
      <c r="E23" s="47">
        <f>SUM(F23:G23,I23:J23,L23:M23,O23:P23,R23:S23,U23:V23)</f>
        <v>9</v>
      </c>
      <c r="F23" s="43"/>
      <c r="G23" s="41"/>
      <c r="H23" s="44"/>
      <c r="I23" s="43"/>
      <c r="J23" s="41"/>
      <c r="K23" s="44"/>
      <c r="L23" s="43"/>
      <c r="M23" s="41"/>
      <c r="N23" s="46"/>
      <c r="O23" s="45"/>
      <c r="P23" s="41"/>
      <c r="Q23" s="44"/>
      <c r="R23" s="43">
        <v>9</v>
      </c>
      <c r="S23" s="49"/>
      <c r="T23" s="46">
        <v>2</v>
      </c>
      <c r="U23" s="45"/>
      <c r="V23" s="47"/>
      <c r="W23" s="44"/>
    </row>
    <row r="24" spans="1:23">
      <c r="A24" s="215" t="s">
        <v>50</v>
      </c>
      <c r="B24" s="40" t="s">
        <v>51</v>
      </c>
      <c r="C24" s="41" t="s">
        <v>52</v>
      </c>
      <c r="D24" s="42">
        <v>9</v>
      </c>
      <c r="E24" s="34">
        <f>SUM(F24:G24,I24:J24,L24:M24,O24:P24,R24:S24,U24:V24)</f>
        <v>120</v>
      </c>
      <c r="F24" s="43"/>
      <c r="G24" s="41">
        <v>30</v>
      </c>
      <c r="H24" s="44">
        <v>2</v>
      </c>
      <c r="I24" s="45"/>
      <c r="J24" s="41">
        <v>30</v>
      </c>
      <c r="K24" s="44">
        <v>2</v>
      </c>
      <c r="L24" s="45"/>
      <c r="M24" s="41">
        <v>30</v>
      </c>
      <c r="N24" s="46">
        <v>2</v>
      </c>
      <c r="O24" s="45"/>
      <c r="P24" s="47">
        <v>30</v>
      </c>
      <c r="Q24" s="44">
        <v>3</v>
      </c>
      <c r="R24" s="45"/>
      <c r="S24" s="47"/>
      <c r="T24" s="44"/>
      <c r="U24" s="45"/>
      <c r="V24" s="47"/>
      <c r="W24" s="44"/>
    </row>
    <row r="25" spans="1:23" ht="15" thickBot="1">
      <c r="A25" s="302" t="s">
        <v>53</v>
      </c>
      <c r="B25" s="50" t="s">
        <v>56</v>
      </c>
      <c r="C25" s="42" t="s">
        <v>57</v>
      </c>
      <c r="D25" s="42">
        <v>15</v>
      </c>
      <c r="E25" s="63">
        <f>SUM(F25:G25,I25:J25,L25:M25,O25:P25,R25:S25,U25:V25)</f>
        <v>36</v>
      </c>
      <c r="F25" s="51"/>
      <c r="G25" s="42"/>
      <c r="H25" s="52"/>
      <c r="I25" s="53"/>
      <c r="J25" s="42"/>
      <c r="K25" s="52"/>
      <c r="L25" s="53"/>
      <c r="M25" s="42"/>
      <c r="N25" s="54"/>
      <c r="O25" s="53"/>
      <c r="P25" s="55">
        <v>9</v>
      </c>
      <c r="Q25" s="52">
        <v>2</v>
      </c>
      <c r="R25" s="53"/>
      <c r="S25" s="55">
        <v>9</v>
      </c>
      <c r="T25" s="52">
        <v>3</v>
      </c>
      <c r="U25" s="53"/>
      <c r="V25" s="55">
        <v>18</v>
      </c>
      <c r="W25" s="52">
        <v>10</v>
      </c>
    </row>
    <row r="26" spans="1:23" ht="15" thickBot="1">
      <c r="A26" s="303"/>
      <c r="B26" s="66" t="s">
        <v>61</v>
      </c>
      <c r="C26" s="67"/>
      <c r="D26" s="67"/>
      <c r="E26" s="118"/>
      <c r="F26" s="304">
        <f>SUM(F7:F25)</f>
        <v>99</v>
      </c>
      <c r="G26" s="70">
        <f t="shared" ref="G26:W26" si="1">SUM(G7:G25)</f>
        <v>93</v>
      </c>
      <c r="H26" s="71">
        <f t="shared" si="1"/>
        <v>27</v>
      </c>
      <c r="I26" s="69">
        <f t="shared" si="1"/>
        <v>54</v>
      </c>
      <c r="J26" s="68">
        <f t="shared" si="1"/>
        <v>66</v>
      </c>
      <c r="K26" s="71">
        <f t="shared" si="1"/>
        <v>16</v>
      </c>
      <c r="L26" s="68">
        <f t="shared" si="1"/>
        <v>36</v>
      </c>
      <c r="M26" s="305">
        <f t="shared" si="1"/>
        <v>57</v>
      </c>
      <c r="N26" s="71">
        <f t="shared" si="1"/>
        <v>12</v>
      </c>
      <c r="O26" s="68">
        <f t="shared" si="1"/>
        <v>18</v>
      </c>
      <c r="P26" s="305">
        <f t="shared" si="1"/>
        <v>48</v>
      </c>
      <c r="Q26" s="71">
        <f t="shared" si="1"/>
        <v>9</v>
      </c>
      <c r="R26" s="68">
        <f t="shared" si="1"/>
        <v>9</v>
      </c>
      <c r="S26" s="305">
        <f t="shared" si="1"/>
        <v>9</v>
      </c>
      <c r="T26" s="71">
        <f t="shared" si="1"/>
        <v>5</v>
      </c>
      <c r="U26" s="68">
        <f t="shared" si="1"/>
        <v>9</v>
      </c>
      <c r="V26" s="70">
        <f t="shared" si="1"/>
        <v>18</v>
      </c>
      <c r="W26" s="71">
        <f t="shared" si="1"/>
        <v>12</v>
      </c>
    </row>
    <row r="27" spans="1:23" ht="15" thickBot="1">
      <c r="A27" s="306"/>
      <c r="B27" s="74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157"/>
    </row>
    <row r="28" spans="1:23" ht="15" thickBot="1">
      <c r="A28" s="77"/>
      <c r="B28" s="78" t="s">
        <v>62</v>
      </c>
      <c r="C28" s="79"/>
      <c r="D28" s="80">
        <f>SUM(D30:D50)</f>
        <v>81</v>
      </c>
      <c r="E28" s="81">
        <f>SUM(E30:E50)</f>
        <v>504</v>
      </c>
      <c r="F28" s="82">
        <v>1</v>
      </c>
      <c r="G28" s="83"/>
      <c r="H28" s="84"/>
      <c r="I28" s="82">
        <v>2</v>
      </c>
      <c r="J28" s="83"/>
      <c r="K28" s="84"/>
      <c r="L28" s="82">
        <v>3</v>
      </c>
      <c r="M28" s="83"/>
      <c r="N28" s="84"/>
      <c r="O28" s="83">
        <v>4</v>
      </c>
      <c r="P28" s="83"/>
      <c r="Q28" s="84"/>
      <c r="R28" s="82">
        <v>5</v>
      </c>
      <c r="S28" s="83"/>
      <c r="T28" s="84"/>
      <c r="U28" s="83">
        <v>6</v>
      </c>
      <c r="V28" s="83"/>
      <c r="W28" s="84"/>
    </row>
    <row r="29" spans="1:23" ht="15" thickBot="1">
      <c r="A29" s="222"/>
      <c r="B29" s="86"/>
      <c r="C29" s="87"/>
      <c r="D29" s="87"/>
      <c r="E29" s="88"/>
      <c r="F29" s="24" t="s">
        <v>4</v>
      </c>
      <c r="G29" s="25" t="s">
        <v>5</v>
      </c>
      <c r="H29" s="26" t="s">
        <v>6</v>
      </c>
      <c r="I29" s="24" t="s">
        <v>4</v>
      </c>
      <c r="J29" s="25" t="s">
        <v>5</v>
      </c>
      <c r="K29" s="26" t="s">
        <v>6</v>
      </c>
      <c r="L29" s="24" t="s">
        <v>4</v>
      </c>
      <c r="M29" s="25" t="s">
        <v>5</v>
      </c>
      <c r="N29" s="28" t="s">
        <v>6</v>
      </c>
      <c r="O29" s="27" t="s">
        <v>4</v>
      </c>
      <c r="P29" s="29" t="s">
        <v>5</v>
      </c>
      <c r="Q29" s="26" t="s">
        <v>6</v>
      </c>
      <c r="R29" s="24" t="s">
        <v>4</v>
      </c>
      <c r="S29" s="29" t="s">
        <v>5</v>
      </c>
      <c r="T29" s="26" t="s">
        <v>6</v>
      </c>
      <c r="U29" s="27" t="s">
        <v>4</v>
      </c>
      <c r="V29" s="29" t="s">
        <v>5</v>
      </c>
      <c r="W29" s="26" t="s">
        <v>6</v>
      </c>
    </row>
    <row r="30" spans="1:23">
      <c r="A30" s="307" t="s">
        <v>55</v>
      </c>
      <c r="B30" s="40" t="s">
        <v>64</v>
      </c>
      <c r="C30" s="41" t="s">
        <v>27</v>
      </c>
      <c r="D30" s="42">
        <v>3</v>
      </c>
      <c r="E30" s="47">
        <f>SUM(F30:G30,I30:J30,L30:M30,O30:P30,R30:S30,U30:V30)</f>
        <v>27</v>
      </c>
      <c r="F30" s="35">
        <v>27</v>
      </c>
      <c r="G30" s="32"/>
      <c r="H30" s="89">
        <v>3</v>
      </c>
      <c r="I30" s="35"/>
      <c r="J30" s="32"/>
      <c r="K30" s="36"/>
      <c r="L30" s="35"/>
      <c r="M30" s="32"/>
      <c r="N30" s="38"/>
      <c r="O30" s="37"/>
      <c r="P30" s="32"/>
      <c r="Q30" s="36"/>
      <c r="R30" s="35"/>
      <c r="S30" s="32"/>
      <c r="T30" s="38"/>
      <c r="U30" s="37"/>
      <c r="V30" s="34"/>
      <c r="W30" s="36"/>
    </row>
    <row r="31" spans="1:23">
      <c r="A31" s="308" t="s">
        <v>58</v>
      </c>
      <c r="B31" s="40" t="s">
        <v>66</v>
      </c>
      <c r="C31" s="220" t="s">
        <v>9</v>
      </c>
      <c r="D31" s="42">
        <v>5</v>
      </c>
      <c r="E31" s="47">
        <f t="shared" ref="E31:E44" si="2">SUM(F31:G31,I31:J31,L31:M31,O31:P31,R31:S31,U31:V31)</f>
        <v>36</v>
      </c>
      <c r="F31" s="43"/>
      <c r="G31" s="41"/>
      <c r="H31" s="44"/>
      <c r="I31" s="309">
        <v>27</v>
      </c>
      <c r="J31" s="41">
        <v>9</v>
      </c>
      <c r="K31" s="44">
        <v>5</v>
      </c>
      <c r="L31" s="43"/>
      <c r="M31" s="41"/>
      <c r="N31" s="46"/>
      <c r="O31" s="45"/>
      <c r="P31" s="41"/>
      <c r="Q31" s="44"/>
      <c r="R31" s="43"/>
      <c r="S31" s="41"/>
      <c r="T31" s="46"/>
      <c r="U31" s="45"/>
      <c r="V31" s="47"/>
      <c r="W31" s="44"/>
    </row>
    <row r="32" spans="1:23">
      <c r="A32" s="215" t="s">
        <v>63</v>
      </c>
      <c r="B32" s="40" t="s">
        <v>68</v>
      </c>
      <c r="C32" s="220" t="s">
        <v>9</v>
      </c>
      <c r="D32" s="42">
        <v>5</v>
      </c>
      <c r="E32" s="47">
        <f t="shared" si="2"/>
        <v>36</v>
      </c>
      <c r="F32" s="43"/>
      <c r="G32" s="41"/>
      <c r="H32" s="44"/>
      <c r="I32" s="309">
        <v>27</v>
      </c>
      <c r="J32" s="41">
        <v>9</v>
      </c>
      <c r="K32" s="44">
        <v>5</v>
      </c>
      <c r="L32" s="43"/>
      <c r="M32" s="41"/>
      <c r="N32" s="46"/>
      <c r="O32" s="45"/>
      <c r="P32" s="41"/>
      <c r="Q32" s="44"/>
      <c r="R32" s="43"/>
      <c r="S32" s="41"/>
      <c r="T32" s="46"/>
      <c r="U32" s="45"/>
      <c r="V32" s="47"/>
      <c r="W32" s="44"/>
    </row>
    <row r="33" spans="1:24">
      <c r="A33" s="215" t="s">
        <v>65</v>
      </c>
      <c r="B33" s="40" t="s">
        <v>70</v>
      </c>
      <c r="C33" s="220" t="s">
        <v>17</v>
      </c>
      <c r="D33" s="42">
        <v>4</v>
      </c>
      <c r="E33" s="47">
        <f t="shared" si="2"/>
        <v>36</v>
      </c>
      <c r="F33" s="43"/>
      <c r="G33" s="41"/>
      <c r="H33" s="44"/>
      <c r="I33" s="43"/>
      <c r="J33" s="41"/>
      <c r="K33" s="44"/>
      <c r="L33" s="309">
        <v>27</v>
      </c>
      <c r="M33" s="41">
        <v>9</v>
      </c>
      <c r="N33" s="46">
        <v>4</v>
      </c>
      <c r="O33" s="45"/>
      <c r="P33" s="41"/>
      <c r="Q33" s="44"/>
      <c r="R33" s="43"/>
      <c r="S33" s="41"/>
      <c r="T33" s="46"/>
      <c r="U33" s="45"/>
      <c r="V33" s="47"/>
      <c r="W33" s="44"/>
    </row>
    <row r="34" spans="1:24">
      <c r="A34" s="215" t="s">
        <v>67</v>
      </c>
      <c r="B34" s="40" t="s">
        <v>72</v>
      </c>
      <c r="C34" s="220" t="s">
        <v>17</v>
      </c>
      <c r="D34" s="42">
        <v>3</v>
      </c>
      <c r="E34" s="47">
        <f t="shared" si="2"/>
        <v>18</v>
      </c>
      <c r="F34" s="43"/>
      <c r="G34" s="41"/>
      <c r="H34" s="44"/>
      <c r="I34" s="43"/>
      <c r="J34" s="41"/>
      <c r="K34" s="44"/>
      <c r="L34" s="43">
        <v>9</v>
      </c>
      <c r="M34" s="41">
        <v>9</v>
      </c>
      <c r="N34" s="46">
        <v>3</v>
      </c>
      <c r="O34" s="45"/>
      <c r="P34" s="41"/>
      <c r="Q34" s="44"/>
      <c r="R34" s="43"/>
      <c r="S34" s="41"/>
      <c r="T34" s="46"/>
      <c r="U34" s="45"/>
      <c r="V34" s="47"/>
      <c r="W34" s="44"/>
    </row>
    <row r="35" spans="1:24">
      <c r="A35" s="215" t="s">
        <v>69</v>
      </c>
      <c r="B35" s="90" t="s">
        <v>74</v>
      </c>
      <c r="C35" s="220" t="s">
        <v>156</v>
      </c>
      <c r="D35" s="42">
        <v>6</v>
      </c>
      <c r="E35" s="47">
        <f t="shared" si="2"/>
        <v>36</v>
      </c>
      <c r="F35" s="43"/>
      <c r="G35" s="41"/>
      <c r="H35" s="44"/>
      <c r="I35" s="43"/>
      <c r="J35" s="41"/>
      <c r="K35" s="44"/>
      <c r="L35" s="43"/>
      <c r="M35" s="41"/>
      <c r="N35" s="46"/>
      <c r="O35" s="45"/>
      <c r="P35" s="41"/>
      <c r="Q35" s="44"/>
      <c r="R35" s="43">
        <v>9</v>
      </c>
      <c r="S35" s="41">
        <v>9</v>
      </c>
      <c r="T35" s="46">
        <v>3</v>
      </c>
      <c r="U35" s="45">
        <v>9</v>
      </c>
      <c r="V35" s="47">
        <v>9</v>
      </c>
      <c r="W35" s="44">
        <v>3</v>
      </c>
    </row>
    <row r="36" spans="1:24">
      <c r="A36" s="215" t="s">
        <v>71</v>
      </c>
      <c r="B36" s="40" t="s">
        <v>77</v>
      </c>
      <c r="C36" s="220" t="s">
        <v>9</v>
      </c>
      <c r="D36" s="42">
        <v>4</v>
      </c>
      <c r="E36" s="47">
        <f t="shared" si="2"/>
        <v>27</v>
      </c>
      <c r="F36" s="43"/>
      <c r="G36" s="41"/>
      <c r="H36" s="44"/>
      <c r="I36" s="309">
        <v>18</v>
      </c>
      <c r="J36" s="41">
        <v>9</v>
      </c>
      <c r="K36" s="44">
        <v>4</v>
      </c>
      <c r="L36" s="43"/>
      <c r="M36" s="41"/>
      <c r="N36" s="46"/>
      <c r="O36" s="45"/>
      <c r="P36" s="41"/>
      <c r="Q36" s="44"/>
      <c r="R36" s="43"/>
      <c r="S36" s="41"/>
      <c r="T36" s="46"/>
      <c r="U36" s="45"/>
      <c r="V36" s="47"/>
      <c r="W36" s="44"/>
    </row>
    <row r="37" spans="1:24">
      <c r="A37" s="215" t="s">
        <v>73</v>
      </c>
      <c r="B37" s="40" t="s">
        <v>79</v>
      </c>
      <c r="C37" s="220" t="s">
        <v>24</v>
      </c>
      <c r="D37" s="42">
        <v>4</v>
      </c>
      <c r="E37" s="47">
        <f t="shared" si="2"/>
        <v>27</v>
      </c>
      <c r="F37" s="43"/>
      <c r="G37" s="41"/>
      <c r="H37" s="44"/>
      <c r="I37" s="43"/>
      <c r="J37" s="41"/>
      <c r="K37" s="44"/>
      <c r="L37" s="43"/>
      <c r="M37" s="41"/>
      <c r="N37" s="46"/>
      <c r="O37" s="45">
        <v>18</v>
      </c>
      <c r="P37" s="41">
        <v>9</v>
      </c>
      <c r="Q37" s="44">
        <v>4</v>
      </c>
      <c r="R37" s="43"/>
      <c r="S37" s="41"/>
      <c r="T37" s="46"/>
      <c r="U37" s="45"/>
      <c r="V37" s="47"/>
      <c r="W37" s="44"/>
    </row>
    <row r="38" spans="1:24">
      <c r="A38" s="215" t="s">
        <v>76</v>
      </c>
      <c r="B38" s="40" t="s">
        <v>81</v>
      </c>
      <c r="C38" s="220" t="s">
        <v>82</v>
      </c>
      <c r="D38" s="42">
        <v>3</v>
      </c>
      <c r="E38" s="47">
        <f t="shared" si="2"/>
        <v>18</v>
      </c>
      <c r="F38" s="43"/>
      <c r="G38" s="41"/>
      <c r="H38" s="44"/>
      <c r="I38" s="43"/>
      <c r="J38" s="41"/>
      <c r="K38" s="44"/>
      <c r="L38" s="43"/>
      <c r="M38" s="41"/>
      <c r="N38" s="46"/>
      <c r="O38" s="45"/>
      <c r="P38" s="41">
        <v>18</v>
      </c>
      <c r="Q38" s="44">
        <v>3</v>
      </c>
      <c r="R38" s="35"/>
      <c r="S38" s="49"/>
      <c r="T38" s="46"/>
      <c r="U38" s="45"/>
      <c r="V38" s="47"/>
      <c r="W38" s="44"/>
    </row>
    <row r="39" spans="1:24">
      <c r="A39" s="215" t="s">
        <v>78</v>
      </c>
      <c r="B39" s="40" t="s">
        <v>84</v>
      </c>
      <c r="C39" s="220" t="s">
        <v>85</v>
      </c>
      <c r="D39" s="42">
        <v>3</v>
      </c>
      <c r="E39" s="47">
        <f>SUM(F39:G39,I39:J39,L39:M39,O39:P39,R39:S39,U39:V39)</f>
        <v>18</v>
      </c>
      <c r="F39" s="43"/>
      <c r="G39" s="41"/>
      <c r="H39" s="44"/>
      <c r="I39" s="35"/>
      <c r="J39" s="33"/>
      <c r="K39" s="44"/>
      <c r="L39" s="43"/>
      <c r="M39" s="41"/>
      <c r="N39" s="46"/>
      <c r="O39" s="45"/>
      <c r="P39" s="41"/>
      <c r="Q39" s="44"/>
      <c r="R39" s="43">
        <v>18</v>
      </c>
      <c r="S39" s="45"/>
      <c r="T39" s="46">
        <v>3</v>
      </c>
      <c r="U39" s="45"/>
      <c r="V39" s="47"/>
      <c r="W39" s="44"/>
    </row>
    <row r="40" spans="1:24">
      <c r="A40" s="215" t="s">
        <v>80</v>
      </c>
      <c r="B40" s="40" t="s">
        <v>87</v>
      </c>
      <c r="C40" s="220" t="s">
        <v>88</v>
      </c>
      <c r="D40" s="42">
        <v>3</v>
      </c>
      <c r="E40" s="47">
        <f t="shared" si="2"/>
        <v>18</v>
      </c>
      <c r="F40" s="43"/>
      <c r="G40" s="41"/>
      <c r="H40" s="44"/>
      <c r="I40" s="43"/>
      <c r="J40" s="41"/>
      <c r="K40" s="44"/>
      <c r="L40" s="43"/>
      <c r="M40" s="41"/>
      <c r="N40" s="46"/>
      <c r="O40" s="45"/>
      <c r="P40" s="41"/>
      <c r="Q40" s="44"/>
      <c r="R40" s="43"/>
      <c r="S40" s="41"/>
      <c r="T40" s="46"/>
      <c r="U40" s="45">
        <v>9</v>
      </c>
      <c r="V40" s="47">
        <v>9</v>
      </c>
      <c r="W40" s="44">
        <v>3</v>
      </c>
    </row>
    <row r="41" spans="1:24">
      <c r="A41" s="215" t="s">
        <v>83</v>
      </c>
      <c r="B41" s="40" t="s">
        <v>90</v>
      </c>
      <c r="C41" s="220" t="s">
        <v>85</v>
      </c>
      <c r="D41" s="42">
        <v>4</v>
      </c>
      <c r="E41" s="47">
        <f t="shared" si="2"/>
        <v>27</v>
      </c>
      <c r="F41" s="43"/>
      <c r="G41" s="41"/>
      <c r="H41" s="44"/>
      <c r="I41" s="43"/>
      <c r="J41" s="41"/>
      <c r="K41" s="44"/>
      <c r="L41" s="43"/>
      <c r="M41" s="41"/>
      <c r="N41" s="46"/>
      <c r="O41" s="45"/>
      <c r="P41" s="41"/>
      <c r="Q41" s="44"/>
      <c r="R41" s="43">
        <v>9</v>
      </c>
      <c r="S41" s="41">
        <v>18</v>
      </c>
      <c r="T41" s="46">
        <v>4</v>
      </c>
      <c r="U41" s="45"/>
      <c r="V41" s="47"/>
      <c r="W41" s="44"/>
    </row>
    <row r="42" spans="1:24">
      <c r="A42" s="215" t="s">
        <v>86</v>
      </c>
      <c r="B42" s="92" t="s">
        <v>92</v>
      </c>
      <c r="C42" s="234" t="s">
        <v>39</v>
      </c>
      <c r="D42" s="42">
        <v>3</v>
      </c>
      <c r="E42" s="47">
        <f t="shared" si="2"/>
        <v>18</v>
      </c>
      <c r="F42" s="51"/>
      <c r="G42" s="42"/>
      <c r="H42" s="44"/>
      <c r="I42" s="43"/>
      <c r="J42" s="41"/>
      <c r="K42" s="44"/>
      <c r="L42" s="43">
        <v>18</v>
      </c>
      <c r="M42" s="41"/>
      <c r="N42" s="46">
        <v>3</v>
      </c>
      <c r="O42" s="45"/>
      <c r="P42" s="41"/>
      <c r="Q42" s="44"/>
      <c r="R42" s="43"/>
      <c r="S42" s="41"/>
      <c r="T42" s="46"/>
      <c r="U42" s="45"/>
      <c r="V42" s="47"/>
      <c r="W42" s="44"/>
    </row>
    <row r="43" spans="1:24">
      <c r="A43" s="215" t="s">
        <v>89</v>
      </c>
      <c r="B43" s="40" t="s">
        <v>94</v>
      </c>
      <c r="C43" s="220" t="s">
        <v>39</v>
      </c>
      <c r="D43" s="42">
        <v>2</v>
      </c>
      <c r="E43" s="47">
        <f t="shared" si="2"/>
        <v>9</v>
      </c>
      <c r="F43" s="43"/>
      <c r="G43" s="41"/>
      <c r="H43" s="44"/>
      <c r="I43" s="43"/>
      <c r="J43" s="41"/>
      <c r="K43" s="44"/>
      <c r="L43" s="43">
        <v>9</v>
      </c>
      <c r="M43" s="41"/>
      <c r="N43" s="46">
        <v>2</v>
      </c>
      <c r="O43" s="45"/>
      <c r="P43" s="41"/>
      <c r="Q43" s="44"/>
      <c r="R43" s="43"/>
      <c r="S43" s="41"/>
      <c r="T43" s="46"/>
      <c r="U43" s="45"/>
      <c r="V43" s="47"/>
      <c r="W43" s="44"/>
    </row>
    <row r="44" spans="1:24">
      <c r="A44" s="65" t="s">
        <v>91</v>
      </c>
      <c r="B44" s="94" t="s">
        <v>96</v>
      </c>
      <c r="C44" s="220" t="s">
        <v>39</v>
      </c>
      <c r="D44" s="41">
        <v>2</v>
      </c>
      <c r="E44" s="47">
        <f t="shared" si="2"/>
        <v>9</v>
      </c>
      <c r="F44" s="51"/>
      <c r="G44" s="42"/>
      <c r="H44" s="44"/>
      <c r="I44" s="96"/>
      <c r="J44" s="41"/>
      <c r="K44" s="44"/>
      <c r="L44" s="51"/>
      <c r="M44" s="41">
        <v>9</v>
      </c>
      <c r="N44" s="46">
        <v>2</v>
      </c>
      <c r="O44" s="45"/>
      <c r="P44" s="41"/>
      <c r="Q44" s="44"/>
      <c r="R44" s="43"/>
      <c r="S44" s="41"/>
      <c r="T44" s="46"/>
      <c r="U44" s="45"/>
      <c r="V44" s="47"/>
      <c r="W44" s="44"/>
    </row>
    <row r="45" spans="1:24">
      <c r="A45" s="215" t="s">
        <v>93</v>
      </c>
      <c r="B45" s="97" t="s">
        <v>98</v>
      </c>
      <c r="C45" s="220" t="s">
        <v>17</v>
      </c>
      <c r="D45" s="41">
        <v>3</v>
      </c>
      <c r="E45" s="47">
        <f>SUM(F45:G45,I45:J45,L45:M45,O45:P45,R45:S45,U45:V45)</f>
        <v>18</v>
      </c>
      <c r="F45" s="43"/>
      <c r="G45" s="41"/>
      <c r="H45" s="44"/>
      <c r="I45" s="43"/>
      <c r="J45" s="41"/>
      <c r="K45" s="44"/>
      <c r="L45" s="43">
        <v>9</v>
      </c>
      <c r="M45" s="41">
        <v>9</v>
      </c>
      <c r="N45" s="46">
        <v>3</v>
      </c>
      <c r="O45" s="45"/>
      <c r="P45" s="41"/>
      <c r="Q45" s="44"/>
      <c r="R45" s="43"/>
      <c r="S45" s="41"/>
      <c r="T45" s="46"/>
      <c r="U45" s="45"/>
      <c r="V45" s="47"/>
      <c r="W45" s="44"/>
    </row>
    <row r="46" spans="1:24">
      <c r="A46" s="215" t="s">
        <v>95</v>
      </c>
      <c r="B46" s="97" t="s">
        <v>100</v>
      </c>
      <c r="C46" s="41" t="s">
        <v>34</v>
      </c>
      <c r="D46" s="41">
        <v>3</v>
      </c>
      <c r="E46" s="98">
        <f>SUM(F46:G46,I46:J46,L46:M46,O46:P46,R46:S46,U46:V46)</f>
        <v>18</v>
      </c>
      <c r="F46" s="102"/>
      <c r="G46" s="147"/>
      <c r="H46" s="103"/>
      <c r="I46" s="102"/>
      <c r="J46" s="147"/>
      <c r="K46" s="103"/>
      <c r="L46" s="102"/>
      <c r="M46" s="147"/>
      <c r="N46" s="44"/>
      <c r="O46" s="102"/>
      <c r="P46" s="147"/>
      <c r="Q46" s="148"/>
      <c r="R46" s="106"/>
      <c r="S46" s="147"/>
      <c r="T46" s="148"/>
      <c r="U46" s="106">
        <v>18</v>
      </c>
      <c r="V46" s="147"/>
      <c r="W46" s="103">
        <v>3</v>
      </c>
    </row>
    <row r="47" spans="1:24">
      <c r="A47" s="215" t="s">
        <v>97</v>
      </c>
      <c r="B47" s="97" t="s">
        <v>102</v>
      </c>
      <c r="C47" s="41" t="s">
        <v>160</v>
      </c>
      <c r="D47" s="41">
        <v>3</v>
      </c>
      <c r="E47" s="98">
        <f>SUM(F47:G47,I47:J47,L47:M47,O47:P47,R47:S47,U47:V47)</f>
        <v>18</v>
      </c>
      <c r="F47" s="102"/>
      <c r="G47" s="147"/>
      <c r="H47" s="103"/>
      <c r="I47" s="102"/>
      <c r="J47" s="109"/>
      <c r="K47" s="103"/>
      <c r="L47" s="102"/>
      <c r="M47" s="109">
        <v>9</v>
      </c>
      <c r="N47" s="44">
        <v>1</v>
      </c>
      <c r="O47" s="102"/>
      <c r="P47" s="109">
        <v>9</v>
      </c>
      <c r="Q47" s="148">
        <v>2</v>
      </c>
      <c r="R47" s="106"/>
      <c r="S47" s="147"/>
      <c r="T47" s="148"/>
      <c r="U47" s="106"/>
      <c r="V47" s="147"/>
      <c r="W47" s="103"/>
      <c r="X47" s="348"/>
    </row>
    <row r="48" spans="1:24">
      <c r="A48" s="359" t="s">
        <v>99</v>
      </c>
      <c r="B48" s="350" t="s">
        <v>104</v>
      </c>
      <c r="C48" s="351" t="s">
        <v>82</v>
      </c>
      <c r="D48" s="352">
        <v>3</v>
      </c>
      <c r="E48" s="353">
        <f>SUM(F48:G48,I48:J48,L48:M48,O48:P48,R48:S48,U48:V48)</f>
        <v>36</v>
      </c>
      <c r="F48" s="354"/>
      <c r="G48" s="355"/>
      <c r="H48" s="356"/>
      <c r="I48" s="354"/>
      <c r="J48" s="355"/>
      <c r="K48" s="356"/>
      <c r="L48" s="354"/>
      <c r="M48" s="355"/>
      <c r="N48" s="357"/>
      <c r="O48" s="358"/>
      <c r="P48" s="364">
        <v>18</v>
      </c>
      <c r="Q48" s="365">
        <v>3</v>
      </c>
      <c r="R48" s="354"/>
      <c r="S48" s="355"/>
      <c r="T48" s="357"/>
      <c r="U48" s="358"/>
      <c r="V48" s="185">
        <v>18</v>
      </c>
      <c r="W48" s="183">
        <v>3</v>
      </c>
    </row>
    <row r="49" spans="1:27">
      <c r="A49" s="302" t="s">
        <v>101</v>
      </c>
      <c r="B49" s="110" t="s">
        <v>106</v>
      </c>
      <c r="C49" s="41" t="s">
        <v>57</v>
      </c>
      <c r="D49" s="41">
        <v>9</v>
      </c>
      <c r="E49" s="47">
        <f>SUM(F49:G49,I49:J49,L49:M49,O49:P49,R49:S49,U49:V49)</f>
        <v>54</v>
      </c>
      <c r="F49" s="43"/>
      <c r="G49" s="41"/>
      <c r="H49" s="44"/>
      <c r="I49" s="43"/>
      <c r="J49" s="41"/>
      <c r="K49" s="44"/>
      <c r="L49" s="43"/>
      <c r="M49" s="41"/>
      <c r="N49" s="46"/>
      <c r="O49" s="45">
        <v>18</v>
      </c>
      <c r="P49" s="41"/>
      <c r="Q49" s="44">
        <v>3</v>
      </c>
      <c r="R49" s="43">
        <v>18</v>
      </c>
      <c r="S49" s="41"/>
      <c r="T49" s="46">
        <v>3</v>
      </c>
      <c r="U49" s="45">
        <v>18</v>
      </c>
      <c r="V49" s="47"/>
      <c r="W49" s="44">
        <v>3</v>
      </c>
    </row>
    <row r="50" spans="1:27" ht="15" thickBot="1">
      <c r="A50" s="39" t="s">
        <v>103</v>
      </c>
      <c r="B50" s="50" t="s">
        <v>108</v>
      </c>
      <c r="C50" s="33" t="s">
        <v>82</v>
      </c>
      <c r="D50" s="42">
        <v>6</v>
      </c>
      <c r="E50" s="55"/>
      <c r="F50" s="151"/>
      <c r="G50" s="152"/>
      <c r="H50" s="26"/>
      <c r="I50" s="151"/>
      <c r="J50" s="152"/>
      <c r="K50" s="26"/>
      <c r="L50" s="151"/>
      <c r="M50" s="152"/>
      <c r="N50" s="28"/>
      <c r="O50" s="184"/>
      <c r="P50" s="152"/>
      <c r="Q50" s="26">
        <v>6</v>
      </c>
      <c r="R50" s="151"/>
      <c r="S50" s="152"/>
      <c r="T50" s="28"/>
      <c r="U50" s="184"/>
      <c r="V50" s="292"/>
      <c r="W50" s="26"/>
    </row>
    <row r="51" spans="1:27" ht="15" thickBot="1">
      <c r="A51" s="255"/>
      <c r="B51" s="66" t="s">
        <v>109</v>
      </c>
      <c r="C51" s="68"/>
      <c r="D51" s="68"/>
      <c r="E51" s="118"/>
      <c r="F51" s="69">
        <f>SUM(F30:F50)</f>
        <v>27</v>
      </c>
      <c r="G51" s="70">
        <f t="shared" ref="G51:W51" si="3">SUM(G30:G50)</f>
        <v>0</v>
      </c>
      <c r="H51" s="288">
        <f t="shared" si="3"/>
        <v>3</v>
      </c>
      <c r="I51" s="69">
        <f t="shared" si="3"/>
        <v>72</v>
      </c>
      <c r="J51" s="49">
        <f t="shared" si="3"/>
        <v>27</v>
      </c>
      <c r="K51" s="310">
        <f t="shared" si="3"/>
        <v>14</v>
      </c>
      <c r="L51" s="69">
        <f t="shared" si="3"/>
        <v>72</v>
      </c>
      <c r="M51" s="49">
        <f t="shared" si="3"/>
        <v>45</v>
      </c>
      <c r="N51" s="311">
        <f t="shared" si="3"/>
        <v>18</v>
      </c>
      <c r="O51" s="69">
        <f t="shared" si="3"/>
        <v>36</v>
      </c>
      <c r="P51" s="312">
        <f t="shared" si="3"/>
        <v>54</v>
      </c>
      <c r="Q51" s="313">
        <f t="shared" si="3"/>
        <v>21</v>
      </c>
      <c r="R51" s="69">
        <f t="shared" si="3"/>
        <v>54</v>
      </c>
      <c r="S51" s="70">
        <f t="shared" si="3"/>
        <v>27</v>
      </c>
      <c r="T51" s="71">
        <f t="shared" si="3"/>
        <v>13</v>
      </c>
      <c r="U51" s="69">
        <f t="shared" si="3"/>
        <v>54</v>
      </c>
      <c r="V51" s="70">
        <f t="shared" si="3"/>
        <v>36</v>
      </c>
      <c r="W51" s="71">
        <f t="shared" si="3"/>
        <v>15</v>
      </c>
    </row>
    <row r="52" spans="1:27">
      <c r="A52" s="255"/>
      <c r="B52" s="120"/>
      <c r="C52" s="314"/>
      <c r="D52" s="315"/>
      <c r="E52" s="314"/>
      <c r="F52" s="315"/>
      <c r="G52" s="315"/>
      <c r="H52" s="314"/>
      <c r="I52" s="315"/>
      <c r="J52" s="314"/>
      <c r="K52" s="314"/>
      <c r="L52" s="314"/>
      <c r="M52" s="314"/>
      <c r="N52" s="314"/>
      <c r="O52" s="314"/>
      <c r="P52" s="314"/>
      <c r="Q52" s="314"/>
      <c r="R52" s="315"/>
      <c r="S52" s="314"/>
      <c r="T52" s="315"/>
      <c r="U52" s="315"/>
      <c r="V52" s="314"/>
      <c r="W52" s="316"/>
      <c r="X52" s="3"/>
    </row>
    <row r="53" spans="1:27" ht="15.75" thickBot="1">
      <c r="A53" s="296"/>
      <c r="B53" s="126" t="s">
        <v>110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244" t="s">
        <v>111</v>
      </c>
      <c r="N53" s="244"/>
      <c r="O53" s="244"/>
      <c r="P53" s="244"/>
      <c r="Q53" s="244"/>
      <c r="R53" s="244"/>
      <c r="S53" s="244"/>
      <c r="T53" s="244"/>
      <c r="U53" s="244"/>
      <c r="V53" s="244"/>
      <c r="W53" s="245"/>
    </row>
    <row r="54" spans="1:27" ht="15" thickBot="1">
      <c r="A54" s="317"/>
      <c r="B54" s="78" t="s">
        <v>112</v>
      </c>
      <c r="C54" s="131"/>
      <c r="D54" s="80">
        <f>SUM(D56:D62)</f>
        <v>18</v>
      </c>
      <c r="E54" s="81">
        <f>SUM(E56:E62)</f>
        <v>90</v>
      </c>
      <c r="F54" s="15">
        <v>1</v>
      </c>
      <c r="G54" s="132"/>
      <c r="H54" s="133"/>
      <c r="I54" s="15">
        <v>2</v>
      </c>
      <c r="J54" s="132"/>
      <c r="K54" s="133"/>
      <c r="L54" s="132">
        <v>3</v>
      </c>
      <c r="M54" s="132"/>
      <c r="N54" s="133"/>
      <c r="O54" s="15">
        <v>4</v>
      </c>
      <c r="P54" s="132"/>
      <c r="Q54" s="133"/>
      <c r="R54" s="15">
        <v>5</v>
      </c>
      <c r="S54" s="132"/>
      <c r="T54" s="133"/>
      <c r="U54" s="134">
        <v>6</v>
      </c>
      <c r="V54" s="134"/>
      <c r="W54" s="135"/>
    </row>
    <row r="55" spans="1:27" ht="15" thickBot="1">
      <c r="A55" s="136"/>
      <c r="B55" s="137"/>
      <c r="C55" s="138"/>
      <c r="D55" s="58"/>
      <c r="E55" s="318"/>
      <c r="F55" s="24" t="s">
        <v>4</v>
      </c>
      <c r="G55" s="25" t="s">
        <v>5</v>
      </c>
      <c r="H55" s="26" t="s">
        <v>6</v>
      </c>
      <c r="I55" s="24" t="s">
        <v>4</v>
      </c>
      <c r="J55" s="25" t="s">
        <v>5</v>
      </c>
      <c r="K55" s="26" t="s">
        <v>6</v>
      </c>
      <c r="L55" s="27" t="s">
        <v>4</v>
      </c>
      <c r="M55" s="25" t="s">
        <v>5</v>
      </c>
      <c r="N55" s="28" t="s">
        <v>6</v>
      </c>
      <c r="O55" s="24" t="s">
        <v>4</v>
      </c>
      <c r="P55" s="29" t="s">
        <v>5</v>
      </c>
      <c r="Q55" s="26" t="s">
        <v>6</v>
      </c>
      <c r="R55" s="24" t="s">
        <v>4</v>
      </c>
      <c r="S55" s="29" t="s">
        <v>5</v>
      </c>
      <c r="T55" s="26" t="s">
        <v>6</v>
      </c>
      <c r="U55" s="27" t="s">
        <v>4</v>
      </c>
      <c r="V55" s="29" t="s">
        <v>5</v>
      </c>
      <c r="W55" s="26" t="s">
        <v>6</v>
      </c>
    </row>
    <row r="56" spans="1:27">
      <c r="A56" s="215" t="s">
        <v>105</v>
      </c>
      <c r="B56" s="92" t="s">
        <v>114</v>
      </c>
      <c r="C56" s="32" t="s">
        <v>49</v>
      </c>
      <c r="D56" s="42">
        <v>3</v>
      </c>
      <c r="E56" s="34">
        <f t="shared" ref="E56:E61" si="4">SUM(F56:G56,I56:J56,L56:M56,O56:P56,R56:S56,U56:V56)</f>
        <v>18</v>
      </c>
      <c r="F56" s="35"/>
      <c r="G56" s="32"/>
      <c r="H56" s="38"/>
      <c r="I56" s="35"/>
      <c r="J56" s="32"/>
      <c r="K56" s="36"/>
      <c r="L56" s="37"/>
      <c r="M56" s="32"/>
      <c r="N56" s="38"/>
      <c r="O56" s="35"/>
      <c r="P56" s="32"/>
      <c r="Q56" s="36"/>
      <c r="R56" s="141">
        <v>18</v>
      </c>
      <c r="S56" s="32"/>
      <c r="T56" s="38">
        <v>3</v>
      </c>
      <c r="U56" s="37"/>
      <c r="V56" s="34"/>
      <c r="W56" s="36"/>
      <c r="AA56" s="143"/>
    </row>
    <row r="57" spans="1:27">
      <c r="A57" s="215" t="s">
        <v>107</v>
      </c>
      <c r="B57" s="92" t="s">
        <v>116</v>
      </c>
      <c r="C57" s="41" t="s">
        <v>49</v>
      </c>
      <c r="D57" s="42">
        <v>3</v>
      </c>
      <c r="E57" s="34">
        <f t="shared" si="4"/>
        <v>18</v>
      </c>
      <c r="F57" s="43"/>
      <c r="G57" s="41"/>
      <c r="H57" s="46"/>
      <c r="I57" s="43"/>
      <c r="J57" s="41"/>
      <c r="K57" s="44"/>
      <c r="L57" s="45"/>
      <c r="M57" s="41"/>
      <c r="N57" s="46"/>
      <c r="O57" s="43"/>
      <c r="P57" s="41"/>
      <c r="Q57" s="44"/>
      <c r="R57" s="142">
        <v>18</v>
      </c>
      <c r="S57" s="41"/>
      <c r="T57" s="46">
        <v>3</v>
      </c>
      <c r="U57" s="45"/>
      <c r="V57" s="47"/>
      <c r="W57" s="44"/>
    </row>
    <row r="58" spans="1:27">
      <c r="A58" s="215" t="s">
        <v>113</v>
      </c>
      <c r="B58" s="92" t="s">
        <v>118</v>
      </c>
      <c r="C58" s="32" t="s">
        <v>34</v>
      </c>
      <c r="D58" s="42">
        <v>2</v>
      </c>
      <c r="E58" s="34">
        <f t="shared" si="4"/>
        <v>9</v>
      </c>
      <c r="F58" s="43"/>
      <c r="G58" s="41"/>
      <c r="H58" s="46"/>
      <c r="I58" s="43"/>
      <c r="J58" s="41"/>
      <c r="K58" s="44"/>
      <c r="L58" s="45"/>
      <c r="M58" s="41"/>
      <c r="N58" s="46"/>
      <c r="O58" s="43"/>
      <c r="P58" s="41"/>
      <c r="Q58" s="44"/>
      <c r="R58" s="142"/>
      <c r="S58" s="41"/>
      <c r="T58" s="46"/>
      <c r="U58" s="45"/>
      <c r="V58" s="47">
        <v>9</v>
      </c>
      <c r="W58" s="44">
        <v>2</v>
      </c>
    </row>
    <row r="59" spans="1:27">
      <c r="A59" s="215" t="s">
        <v>115</v>
      </c>
      <c r="B59" s="92" t="s">
        <v>120</v>
      </c>
      <c r="C59" s="32" t="s">
        <v>34</v>
      </c>
      <c r="D59" s="42">
        <v>2</v>
      </c>
      <c r="E59" s="34">
        <f t="shared" si="4"/>
        <v>9</v>
      </c>
      <c r="F59" s="43"/>
      <c r="G59" s="41"/>
      <c r="H59" s="46"/>
      <c r="I59" s="43"/>
      <c r="J59" s="41"/>
      <c r="K59" s="44"/>
      <c r="L59" s="56"/>
      <c r="M59" s="41"/>
      <c r="N59" s="46"/>
      <c r="O59" s="43"/>
      <c r="P59" s="41"/>
      <c r="Q59" s="44"/>
      <c r="R59" s="142"/>
      <c r="S59" s="41"/>
      <c r="T59" s="46"/>
      <c r="U59" s="45"/>
      <c r="V59" s="47">
        <v>9</v>
      </c>
      <c r="W59" s="44">
        <v>2</v>
      </c>
    </row>
    <row r="60" spans="1:27">
      <c r="A60" s="215" t="s">
        <v>117</v>
      </c>
      <c r="B60" s="40" t="s">
        <v>122</v>
      </c>
      <c r="C60" s="33" t="s">
        <v>49</v>
      </c>
      <c r="D60" s="42">
        <v>2</v>
      </c>
      <c r="E60" s="63">
        <f t="shared" si="4"/>
        <v>9</v>
      </c>
      <c r="F60" s="51"/>
      <c r="G60" s="42"/>
      <c r="H60" s="54"/>
      <c r="I60" s="51"/>
      <c r="J60" s="42"/>
      <c r="K60" s="52"/>
      <c r="L60" s="53"/>
      <c r="M60" s="42"/>
      <c r="N60" s="54"/>
      <c r="O60" s="51"/>
      <c r="P60" s="42"/>
      <c r="Q60" s="52"/>
      <c r="R60" s="144"/>
      <c r="S60" s="42">
        <v>9</v>
      </c>
      <c r="T60" s="54">
        <v>2</v>
      </c>
      <c r="U60" s="53"/>
      <c r="V60" s="55"/>
      <c r="W60" s="52"/>
    </row>
    <row r="61" spans="1:27">
      <c r="A61" s="215" t="s">
        <v>119</v>
      </c>
      <c r="B61" s="146" t="s">
        <v>124</v>
      </c>
      <c r="C61" s="41" t="s">
        <v>34</v>
      </c>
      <c r="D61" s="41">
        <v>2</v>
      </c>
      <c r="E61" s="47">
        <f t="shared" si="4"/>
        <v>9</v>
      </c>
      <c r="F61" s="106"/>
      <c r="G61" s="147"/>
      <c r="H61" s="103"/>
      <c r="I61" s="102"/>
      <c r="J61" s="147"/>
      <c r="K61" s="148"/>
      <c r="L61" s="106"/>
      <c r="M61" s="147"/>
      <c r="N61" s="103"/>
      <c r="O61" s="102"/>
      <c r="P61" s="147"/>
      <c r="Q61" s="103"/>
      <c r="R61" s="102"/>
      <c r="S61" s="147"/>
      <c r="T61" s="148"/>
      <c r="U61" s="106">
        <v>9</v>
      </c>
      <c r="V61" s="147"/>
      <c r="W61" s="103">
        <v>2</v>
      </c>
      <c r="X61" s="3"/>
    </row>
    <row r="62" spans="1:27" ht="15" thickBot="1">
      <c r="A62" s="215" t="s">
        <v>121</v>
      </c>
      <c r="B62" s="150" t="s">
        <v>126</v>
      </c>
      <c r="C62" s="234" t="s">
        <v>85</v>
      </c>
      <c r="D62" s="234">
        <v>4</v>
      </c>
      <c r="E62" s="34">
        <f>SUM(F62:G62,I62:J62,L62:M62,O62:P62,R62:S62,U62:V62)</f>
        <v>18</v>
      </c>
      <c r="F62" s="51"/>
      <c r="G62" s="42"/>
      <c r="H62" s="54"/>
      <c r="I62" s="151"/>
      <c r="J62" s="152"/>
      <c r="K62" s="26"/>
      <c r="L62" s="53"/>
      <c r="M62" s="42"/>
      <c r="N62" s="54"/>
      <c r="O62" s="51"/>
      <c r="P62" s="42"/>
      <c r="Q62" s="52"/>
      <c r="R62" s="144">
        <v>9</v>
      </c>
      <c r="S62" s="42">
        <v>9</v>
      </c>
      <c r="T62" s="54">
        <v>4</v>
      </c>
      <c r="U62" s="53"/>
      <c r="V62" s="55"/>
      <c r="W62" s="52"/>
    </row>
    <row r="63" spans="1:27" ht="15" thickBot="1">
      <c r="A63" s="319"/>
      <c r="B63" s="154" t="s">
        <v>109</v>
      </c>
      <c r="C63" s="67"/>
      <c r="D63" s="67"/>
      <c r="E63" s="68"/>
      <c r="F63" s="155"/>
      <c r="G63" s="156"/>
      <c r="H63" s="157"/>
      <c r="I63" s="158"/>
      <c r="J63" s="159"/>
      <c r="K63" s="160"/>
      <c r="L63" s="155"/>
      <c r="M63" s="156"/>
      <c r="N63" s="157"/>
      <c r="O63" s="158"/>
      <c r="P63" s="159"/>
      <c r="Q63" s="161"/>
      <c r="R63" s="155">
        <f t="shared" ref="R63:W63" si="5">SUM(R56:R62)</f>
        <v>45</v>
      </c>
      <c r="S63" s="160">
        <f t="shared" si="5"/>
        <v>18</v>
      </c>
      <c r="T63" s="71">
        <f t="shared" si="5"/>
        <v>12</v>
      </c>
      <c r="U63" s="67">
        <f t="shared" si="5"/>
        <v>9</v>
      </c>
      <c r="V63" s="160">
        <f t="shared" si="5"/>
        <v>18</v>
      </c>
      <c r="W63" s="71">
        <f t="shared" si="5"/>
        <v>6</v>
      </c>
      <c r="X63" s="3"/>
    </row>
    <row r="64" spans="1:27" ht="15" thickBot="1">
      <c r="A64" s="320"/>
      <c r="B64" s="164"/>
      <c r="C64" s="165"/>
      <c r="D64" s="165"/>
      <c r="E64" s="165"/>
      <c r="F64" s="160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157"/>
    </row>
    <row r="65" spans="1:25">
      <c r="A65" s="255"/>
      <c r="B65" s="167" t="s">
        <v>127</v>
      </c>
      <c r="C65" s="315"/>
      <c r="D65" s="165"/>
      <c r="E65" s="165"/>
      <c r="F65" s="169">
        <v>9</v>
      </c>
      <c r="G65" s="170"/>
      <c r="H65" s="171"/>
      <c r="I65" s="169">
        <v>8</v>
      </c>
      <c r="J65" s="170"/>
      <c r="K65" s="171"/>
      <c r="L65" s="169">
        <v>11</v>
      </c>
      <c r="M65" s="170"/>
      <c r="N65" s="171"/>
      <c r="O65" s="172" t="s">
        <v>157</v>
      </c>
      <c r="P65" s="170"/>
      <c r="Q65" s="171"/>
      <c r="R65" s="169">
        <v>10</v>
      </c>
      <c r="S65" s="170"/>
      <c r="T65" s="171"/>
      <c r="U65" s="169">
        <v>10</v>
      </c>
      <c r="V65" s="170"/>
      <c r="W65" s="171"/>
    </row>
    <row r="66" spans="1:25">
      <c r="A66" s="255"/>
      <c r="B66" s="167" t="s">
        <v>129</v>
      </c>
      <c r="C66" s="165"/>
      <c r="D66" s="165"/>
      <c r="E66" s="165"/>
      <c r="F66" s="43">
        <f>SUM(F56:F62,F30:F50,F7:F25)</f>
        <v>126</v>
      </c>
      <c r="G66" s="41">
        <f>SUM(G56:G62,G30:G50,G7:G25)</f>
        <v>93</v>
      </c>
      <c r="H66" s="321"/>
      <c r="I66" s="45">
        <f>SUM(I56:I62,I30:I50,I7:I25)</f>
        <v>126</v>
      </c>
      <c r="J66" s="41">
        <f>SUM(J56:J62,J30:J50,J7:J25)</f>
        <v>93</v>
      </c>
      <c r="K66" s="315"/>
      <c r="L66" s="43">
        <f>SUM(L56:L62,L30:L50,L7:L25)</f>
        <v>108</v>
      </c>
      <c r="M66" s="41">
        <f>SUM(M56:M62,M30:M50,M7:M25)</f>
        <v>102</v>
      </c>
      <c r="N66" s="321"/>
      <c r="O66" s="45">
        <f>SUM(O56:O62,O30:O50,O7:O25)</f>
        <v>54</v>
      </c>
      <c r="P66" s="41">
        <f>SUM(P56:P62,P30:P50,P7:P25)</f>
        <v>102</v>
      </c>
      <c r="Q66" s="315"/>
      <c r="R66" s="43">
        <f>SUM(R56:R62,R30:R50,R7:R25)</f>
        <v>108</v>
      </c>
      <c r="S66" s="41">
        <f>SUM(S56:S62,S30:S50,S7:S25)</f>
        <v>54</v>
      </c>
      <c r="T66" s="321"/>
      <c r="U66" s="45">
        <f>SUM(U56:U62,U30:U50,U7:U25)</f>
        <v>72</v>
      </c>
      <c r="V66" s="41">
        <f>SUM(V56:V62,V30:V50,V7:V25)</f>
        <v>72</v>
      </c>
      <c r="W66" s="321"/>
    </row>
    <row r="67" spans="1:25">
      <c r="A67" s="255"/>
      <c r="B67" s="167" t="s">
        <v>130</v>
      </c>
      <c r="C67" s="165"/>
      <c r="D67" s="165"/>
      <c r="E67" s="165"/>
      <c r="F67" s="142">
        <f>F66+G66</f>
        <v>219</v>
      </c>
      <c r="G67" s="58"/>
      <c r="H67" s="175"/>
      <c r="I67" s="142">
        <f>I66+J66</f>
        <v>219</v>
      </c>
      <c r="J67" s="58"/>
      <c r="K67" s="175"/>
      <c r="L67" s="142">
        <f>L66+M66</f>
        <v>210</v>
      </c>
      <c r="M67" s="58"/>
      <c r="N67" s="175"/>
      <c r="O67" s="142">
        <f>O66+P66</f>
        <v>156</v>
      </c>
      <c r="P67" s="58"/>
      <c r="Q67" s="175"/>
      <c r="R67" s="142">
        <f>R66+S66</f>
        <v>162</v>
      </c>
      <c r="S67" s="58"/>
      <c r="T67" s="175"/>
      <c r="U67" s="142">
        <f>U66+V66</f>
        <v>144</v>
      </c>
      <c r="V67" s="58"/>
      <c r="W67" s="175"/>
    </row>
    <row r="68" spans="1:25">
      <c r="A68" s="255"/>
      <c r="B68" s="176" t="s">
        <v>131</v>
      </c>
      <c r="C68" s="177"/>
      <c r="D68" s="165"/>
      <c r="E68" s="165"/>
      <c r="F68" s="142">
        <f>COUNTIF($C$7:$C$25:$C$56:$C$62:$C$30:$C$50,"E 1")</f>
        <v>4</v>
      </c>
      <c r="G68" s="58"/>
      <c r="H68" s="175"/>
      <c r="I68" s="142">
        <f>COUNTIF($C$7:$C$25:$C$56:$C$62:$C$30:$C$50,"E 2")</f>
        <v>6</v>
      </c>
      <c r="J68" s="58"/>
      <c r="K68" s="175"/>
      <c r="L68" s="142">
        <f>COUNTIF($C$7:$C$25:$C$56:$C$62:$C$30:$C$50,"E 3")</f>
        <v>5</v>
      </c>
      <c r="M68" s="58"/>
      <c r="N68" s="175"/>
      <c r="O68" s="142">
        <v>3</v>
      </c>
      <c r="P68" s="58"/>
      <c r="Q68" s="175"/>
      <c r="R68" s="142">
        <f>COUNTIF($C$7:$C$25:$C$56:$C$62:$C$30:$C$50,"E 5")</f>
        <v>3</v>
      </c>
      <c r="S68" s="58"/>
      <c r="T68" s="175"/>
      <c r="U68" s="142">
        <v>2</v>
      </c>
      <c r="V68" s="58"/>
      <c r="W68" s="175"/>
    </row>
    <row r="69" spans="1:25" ht="15" thickBot="1">
      <c r="A69" s="255"/>
      <c r="B69" s="167" t="s">
        <v>132</v>
      </c>
      <c r="C69" s="178"/>
      <c r="D69" s="178"/>
      <c r="E69" s="56"/>
      <c r="F69" s="181"/>
      <c r="G69" s="182"/>
      <c r="H69" s="98">
        <f>SUM(H56:H62,H30:H50,H7:H25)</f>
        <v>30</v>
      </c>
      <c r="I69" s="182"/>
      <c r="J69" s="184"/>
      <c r="K69" s="47">
        <f>SUM(K56:K62,K30:K50,K7:K25)</f>
        <v>30</v>
      </c>
      <c r="L69" s="181"/>
      <c r="M69" s="182"/>
      <c r="N69" s="363">
        <f>SUM(N56:N62,N30:N50,N7:N25)</f>
        <v>30</v>
      </c>
      <c r="O69" s="182"/>
      <c r="P69" s="184"/>
      <c r="Q69" s="47">
        <f>SUM(Q56:Q62,Q30:Q50,Q7:Q25)</f>
        <v>30</v>
      </c>
      <c r="R69" s="181"/>
      <c r="S69" s="182"/>
      <c r="T69" s="363">
        <f>SUM(T56:T62,T30:T50,T7:T25)</f>
        <v>30</v>
      </c>
      <c r="U69" s="182"/>
      <c r="V69" s="182"/>
      <c r="W69" s="98">
        <f>SUM(W56:W62,W30:W50,W7:W25)</f>
        <v>33</v>
      </c>
    </row>
    <row r="70" spans="1:25" ht="15" thickBot="1">
      <c r="A70" s="322"/>
      <c r="B70" s="187" t="s">
        <v>133</v>
      </c>
      <c r="C70" s="67"/>
      <c r="D70" s="188">
        <f>D$5+D$28+D54</f>
        <v>180</v>
      </c>
      <c r="E70" s="189">
        <f>E54+E28+E5</f>
        <v>1110</v>
      </c>
      <c r="F70" s="155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8"/>
      <c r="R70" s="67"/>
      <c r="S70" s="67"/>
      <c r="T70" s="67"/>
      <c r="U70" s="67"/>
      <c r="V70" s="67"/>
      <c r="W70" s="157"/>
    </row>
    <row r="71" spans="1:25">
      <c r="A71" s="194"/>
      <c r="B71" s="164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6"/>
    </row>
    <row r="72" spans="1:25" ht="15.75" thickBot="1">
      <c r="A72" s="73"/>
      <c r="B72" s="126" t="s">
        <v>158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5"/>
    </row>
    <row r="73" spans="1:25" ht="15" thickBot="1">
      <c r="A73" s="323"/>
      <c r="B73" s="78" t="s">
        <v>112</v>
      </c>
      <c r="C73" s="78"/>
      <c r="D73" s="80">
        <f>SUM(D75:D80)</f>
        <v>18</v>
      </c>
      <c r="E73" s="81">
        <f>SUM(E75:E80)</f>
        <v>90</v>
      </c>
      <c r="F73" s="15">
        <v>1</v>
      </c>
      <c r="G73" s="132"/>
      <c r="H73" s="133"/>
      <c r="I73" s="15">
        <v>2</v>
      </c>
      <c r="J73" s="132"/>
      <c r="K73" s="133"/>
      <c r="L73" s="15">
        <v>3</v>
      </c>
      <c r="M73" s="132"/>
      <c r="N73" s="133"/>
      <c r="O73" s="15">
        <v>4</v>
      </c>
      <c r="P73" s="132"/>
      <c r="Q73" s="133"/>
      <c r="R73" s="15">
        <v>5</v>
      </c>
      <c r="S73" s="132"/>
      <c r="T73" s="133"/>
      <c r="U73" s="15">
        <v>6</v>
      </c>
      <c r="V73" s="132"/>
      <c r="W73" s="133"/>
    </row>
    <row r="74" spans="1:25" ht="15" thickBot="1">
      <c r="A74" s="324"/>
      <c r="B74" s="261"/>
      <c r="C74" s="262"/>
      <c r="D74" s="262"/>
      <c r="E74" s="325"/>
      <c r="F74" s="24" t="s">
        <v>4</v>
      </c>
      <c r="G74" s="25" t="s">
        <v>5</v>
      </c>
      <c r="H74" s="26" t="s">
        <v>6</v>
      </c>
      <c r="I74" s="24" t="s">
        <v>4</v>
      </c>
      <c r="J74" s="25" t="s">
        <v>5</v>
      </c>
      <c r="K74" s="26" t="s">
        <v>6</v>
      </c>
      <c r="L74" s="24" t="s">
        <v>4</v>
      </c>
      <c r="M74" s="25" t="s">
        <v>5</v>
      </c>
      <c r="N74" s="28" t="s">
        <v>6</v>
      </c>
      <c r="O74" s="24" t="s">
        <v>4</v>
      </c>
      <c r="P74" s="29" t="s">
        <v>5</v>
      </c>
      <c r="Q74" s="26" t="s">
        <v>6</v>
      </c>
      <c r="R74" s="24" t="s">
        <v>4</v>
      </c>
      <c r="S74" s="29" t="s">
        <v>5</v>
      </c>
      <c r="T74" s="26" t="s">
        <v>6</v>
      </c>
      <c r="U74" s="24" t="s">
        <v>4</v>
      </c>
      <c r="V74" s="29" t="s">
        <v>5</v>
      </c>
      <c r="W74" s="26" t="s">
        <v>6</v>
      </c>
    </row>
    <row r="75" spans="1:25">
      <c r="A75" s="215" t="s">
        <v>105</v>
      </c>
      <c r="B75" s="326" t="s">
        <v>135</v>
      </c>
      <c r="C75" s="41" t="s">
        <v>34</v>
      </c>
      <c r="D75" s="217">
        <v>3</v>
      </c>
      <c r="E75" s="34">
        <f t="shared" ref="E75:E80" si="6">SUM(F75:G75,I75:J75,L75:M75,O75:P75,R75:S75,U75:V75)</f>
        <v>18</v>
      </c>
      <c r="F75" s="35"/>
      <c r="G75" s="32"/>
      <c r="H75" s="38"/>
      <c r="I75" s="35"/>
      <c r="J75" s="32"/>
      <c r="K75" s="36"/>
      <c r="L75" s="35"/>
      <c r="M75" s="34"/>
      <c r="N75" s="36"/>
      <c r="O75" s="35"/>
      <c r="P75" s="34"/>
      <c r="Q75" s="36"/>
      <c r="R75" s="35"/>
      <c r="S75" s="34"/>
      <c r="T75" s="36"/>
      <c r="U75" s="35">
        <v>9</v>
      </c>
      <c r="V75" s="34">
        <v>9</v>
      </c>
      <c r="W75" s="36">
        <v>3</v>
      </c>
    </row>
    <row r="76" spans="1:25">
      <c r="A76" s="215" t="s">
        <v>107</v>
      </c>
      <c r="B76" s="223" t="s">
        <v>136</v>
      </c>
      <c r="C76" s="224" t="s">
        <v>34</v>
      </c>
      <c r="D76" s="225">
        <v>3</v>
      </c>
      <c r="E76" s="34">
        <f t="shared" si="6"/>
        <v>18</v>
      </c>
      <c r="F76" s="43"/>
      <c r="G76" s="41"/>
      <c r="H76" s="46"/>
      <c r="I76" s="43"/>
      <c r="J76" s="41"/>
      <c r="K76" s="44"/>
      <c r="L76" s="43"/>
      <c r="M76" s="47"/>
      <c r="N76" s="44"/>
      <c r="O76" s="43"/>
      <c r="P76" s="47"/>
      <c r="Q76" s="44"/>
      <c r="R76" s="43"/>
      <c r="S76" s="47"/>
      <c r="T76" s="44"/>
      <c r="U76" s="64">
        <v>9</v>
      </c>
      <c r="V76" s="47">
        <v>9</v>
      </c>
      <c r="W76" s="44">
        <v>3</v>
      </c>
    </row>
    <row r="77" spans="1:25">
      <c r="A77" s="215" t="s">
        <v>113</v>
      </c>
      <c r="B77" s="226" t="s">
        <v>137</v>
      </c>
      <c r="C77" s="87" t="s">
        <v>49</v>
      </c>
      <c r="D77" s="225">
        <v>2</v>
      </c>
      <c r="E77" s="34">
        <f t="shared" si="6"/>
        <v>9</v>
      </c>
      <c r="F77" s="43"/>
      <c r="G77" s="41"/>
      <c r="H77" s="46"/>
      <c r="I77" s="43"/>
      <c r="J77" s="41"/>
      <c r="K77" s="44"/>
      <c r="L77" s="43"/>
      <c r="M77" s="47"/>
      <c r="N77" s="44"/>
      <c r="O77" s="43"/>
      <c r="P77" s="47"/>
      <c r="Q77" s="44"/>
      <c r="R77" s="64">
        <v>9</v>
      </c>
      <c r="S77" s="47"/>
      <c r="T77" s="44">
        <v>2</v>
      </c>
      <c r="U77" s="43"/>
      <c r="V77" s="47"/>
      <c r="W77" s="44"/>
    </row>
    <row r="78" spans="1:25">
      <c r="A78" s="215" t="s">
        <v>115</v>
      </c>
      <c r="B78" s="227" t="s">
        <v>138</v>
      </c>
      <c r="C78" s="87" t="s">
        <v>49</v>
      </c>
      <c r="D78" s="225">
        <v>2</v>
      </c>
      <c r="E78" s="34">
        <f t="shared" si="6"/>
        <v>9</v>
      </c>
      <c r="F78" s="43"/>
      <c r="G78" s="41"/>
      <c r="H78" s="46"/>
      <c r="I78" s="43"/>
      <c r="J78" s="41"/>
      <c r="K78" s="44"/>
      <c r="L78" s="43"/>
      <c r="M78" s="47"/>
      <c r="N78" s="44"/>
      <c r="O78" s="43"/>
      <c r="P78" s="47"/>
      <c r="Q78" s="44"/>
      <c r="R78" s="43"/>
      <c r="S78" s="272">
        <v>9</v>
      </c>
      <c r="T78" s="44">
        <v>2</v>
      </c>
      <c r="U78" s="43"/>
      <c r="V78" s="47"/>
      <c r="W78" s="44"/>
      <c r="X78" s="360"/>
      <c r="Y78" s="327"/>
    </row>
    <row r="79" spans="1:25">
      <c r="A79" s="215" t="s">
        <v>117</v>
      </c>
      <c r="B79" s="226" t="s">
        <v>139</v>
      </c>
      <c r="C79" s="220" t="s">
        <v>85</v>
      </c>
      <c r="D79" s="328">
        <v>4</v>
      </c>
      <c r="E79" s="63">
        <f t="shared" si="6"/>
        <v>18</v>
      </c>
      <c r="F79" s="43"/>
      <c r="G79" s="41"/>
      <c r="H79" s="54"/>
      <c r="I79" s="43"/>
      <c r="J79" s="41"/>
      <c r="K79" s="52"/>
      <c r="L79" s="43"/>
      <c r="M79" s="47"/>
      <c r="N79" s="52"/>
      <c r="O79" s="43"/>
      <c r="P79" s="47"/>
      <c r="Q79" s="52"/>
      <c r="R79" s="43">
        <v>9</v>
      </c>
      <c r="S79" s="47">
        <v>9</v>
      </c>
      <c r="T79" s="52">
        <v>4</v>
      </c>
      <c r="U79" s="43"/>
      <c r="V79" s="47"/>
      <c r="W79" s="52"/>
    </row>
    <row r="80" spans="1:25" ht="15" thickBot="1">
      <c r="A80" s="215" t="s">
        <v>119</v>
      </c>
      <c r="B80" s="329" t="s">
        <v>140</v>
      </c>
      <c r="C80" s="330" t="s">
        <v>49</v>
      </c>
      <c r="D80" s="213">
        <v>4</v>
      </c>
      <c r="E80" s="292">
        <f t="shared" si="6"/>
        <v>18</v>
      </c>
      <c r="F80" s="151"/>
      <c r="G80" s="152"/>
      <c r="H80" s="28"/>
      <c r="I80" s="151"/>
      <c r="J80" s="152"/>
      <c r="K80" s="26"/>
      <c r="L80" s="151"/>
      <c r="M80" s="292"/>
      <c r="N80" s="26"/>
      <c r="O80" s="151"/>
      <c r="P80" s="292"/>
      <c r="Q80" s="26"/>
      <c r="R80" s="151">
        <v>18</v>
      </c>
      <c r="S80" s="292"/>
      <c r="T80" s="26">
        <v>4</v>
      </c>
      <c r="U80" s="151"/>
      <c r="V80" s="292"/>
      <c r="W80" s="26"/>
      <c r="X80" s="331"/>
    </row>
    <row r="81" spans="1:24" ht="15" thickBot="1">
      <c r="A81" s="332"/>
      <c r="B81" s="283" t="s">
        <v>109</v>
      </c>
      <c r="C81" s="178"/>
      <c r="D81" s="178"/>
      <c r="E81" s="293"/>
      <c r="F81" s="285"/>
      <c r="G81" s="287"/>
      <c r="H81" s="286"/>
      <c r="I81" s="285"/>
      <c r="J81" s="287"/>
      <c r="K81" s="286"/>
      <c r="L81" s="285"/>
      <c r="M81" s="287"/>
      <c r="N81" s="286"/>
      <c r="O81" s="285"/>
      <c r="P81" s="287"/>
      <c r="Q81" s="286"/>
      <c r="R81" s="285">
        <f t="shared" ref="R81:W81" si="7">SUM(R75:R80)</f>
        <v>36</v>
      </c>
      <c r="S81" s="287">
        <f t="shared" si="7"/>
        <v>18</v>
      </c>
      <c r="T81" s="288">
        <f t="shared" si="7"/>
        <v>12</v>
      </c>
      <c r="U81" s="285">
        <f t="shared" si="7"/>
        <v>18</v>
      </c>
      <c r="V81" s="287">
        <f t="shared" si="7"/>
        <v>18</v>
      </c>
      <c r="W81" s="288">
        <f t="shared" si="7"/>
        <v>6</v>
      </c>
    </row>
    <row r="82" spans="1:24" ht="15" thickBot="1">
      <c r="A82" s="333"/>
      <c r="B82" s="242"/>
      <c r="C82" s="165"/>
      <c r="D82" s="165"/>
      <c r="E82" s="165"/>
      <c r="F82" s="243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5"/>
    </row>
    <row r="83" spans="1:24">
      <c r="A83" s="65"/>
      <c r="B83" s="167" t="s">
        <v>127</v>
      </c>
      <c r="C83" s="165"/>
      <c r="D83" s="165"/>
      <c r="E83" s="56"/>
      <c r="F83" s="169">
        <v>9</v>
      </c>
      <c r="G83" s="170"/>
      <c r="H83" s="171"/>
      <c r="I83" s="169">
        <v>8</v>
      </c>
      <c r="J83" s="170"/>
      <c r="K83" s="171"/>
      <c r="L83" s="169">
        <v>11</v>
      </c>
      <c r="M83" s="170"/>
      <c r="N83" s="171"/>
      <c r="O83" s="172" t="s">
        <v>159</v>
      </c>
      <c r="P83" s="170"/>
      <c r="Q83" s="171"/>
      <c r="R83" s="169">
        <v>10</v>
      </c>
      <c r="S83" s="170"/>
      <c r="T83" s="171"/>
      <c r="U83" s="169">
        <v>9</v>
      </c>
      <c r="V83" s="170"/>
      <c r="W83" s="171"/>
      <c r="X83" s="3"/>
    </row>
    <row r="84" spans="1:24">
      <c r="A84" s="65"/>
      <c r="B84" s="167" t="s">
        <v>129</v>
      </c>
      <c r="C84" s="165"/>
      <c r="D84" s="165"/>
      <c r="E84" s="56"/>
      <c r="F84" s="43">
        <f>SUM(F75:F80,F$30:F$50,F$7:F$25)</f>
        <v>126</v>
      </c>
      <c r="G84" s="45">
        <f>SUM(G75:G80,G$30:G$50,G$7:G$25)</f>
        <v>93</v>
      </c>
      <c r="H84" s="334"/>
      <c r="I84" s="142">
        <f>SUM(I75:I80,I$30:I$50,I$7:I$25)</f>
        <v>126</v>
      </c>
      <c r="J84" s="41">
        <f>SUM(J75:J80,J$30:J$50,J$7:J$25)</f>
        <v>93</v>
      </c>
      <c r="K84" s="335"/>
      <c r="L84" s="142">
        <f>SUM(L75:L80,L$30:L$50,L$7:L$25)</f>
        <v>108</v>
      </c>
      <c r="M84" s="41">
        <f>SUM(M75:M80,M$30:M$50,M$7:M$25)</f>
        <v>102</v>
      </c>
      <c r="N84" s="335"/>
      <c r="O84" s="142">
        <f>SUM(O75:O80,O$30:O$50,O$7:O$25)</f>
        <v>54</v>
      </c>
      <c r="P84" s="41">
        <f>SUM(P75:P80,P$30:P$50,P$7:P$25)</f>
        <v>102</v>
      </c>
      <c r="Q84" s="335"/>
      <c r="R84" s="142">
        <f>SUM(R75:R80,R$30:R$50,R$7:R$25)</f>
        <v>99</v>
      </c>
      <c r="S84" s="41">
        <f>SUM(S75:S80,S$30:S$50,S$7:S$25)</f>
        <v>54</v>
      </c>
      <c r="T84" s="335"/>
      <c r="U84" s="43">
        <f>SUM(U75:U80,U$30:U$50,U$7:U$25)</f>
        <v>81</v>
      </c>
      <c r="V84" s="45">
        <f>SUM(V75:V80,V$30:V$50,V$7:V$25)</f>
        <v>72</v>
      </c>
      <c r="W84" s="321"/>
    </row>
    <row r="85" spans="1:24">
      <c r="A85" s="65"/>
      <c r="B85" s="167" t="s">
        <v>130</v>
      </c>
      <c r="C85" s="165"/>
      <c r="D85" s="165"/>
      <c r="E85" s="56"/>
      <c r="F85" s="142">
        <f>F84+G84</f>
        <v>219</v>
      </c>
      <c r="G85" s="58"/>
      <c r="H85" s="175"/>
      <c r="I85" s="142">
        <f>I84+J84</f>
        <v>219</v>
      </c>
      <c r="J85" s="58"/>
      <c r="K85" s="175"/>
      <c r="L85" s="142">
        <f>L84+M84</f>
        <v>210</v>
      </c>
      <c r="M85" s="336"/>
      <c r="N85" s="337"/>
      <c r="O85" s="142">
        <f>O84+P84</f>
        <v>156</v>
      </c>
      <c r="P85" s="58"/>
      <c r="Q85" s="175"/>
      <c r="R85" s="142">
        <f>R84+S84</f>
        <v>153</v>
      </c>
      <c r="S85" s="58"/>
      <c r="T85" s="175"/>
      <c r="U85" s="142">
        <f>U84+V84</f>
        <v>153</v>
      </c>
      <c r="V85" s="58"/>
      <c r="W85" s="175"/>
    </row>
    <row r="86" spans="1:24">
      <c r="A86" s="136"/>
      <c r="B86" s="176" t="s">
        <v>131</v>
      </c>
      <c r="C86" s="177"/>
      <c r="D86" s="165"/>
      <c r="E86" s="56"/>
      <c r="F86" s="142">
        <f>COUNTIF($C$7:$C$25:$C$93:$C$99:$C$30:$C$50,"E 1")</f>
        <v>4</v>
      </c>
      <c r="G86" s="58"/>
      <c r="H86" s="175"/>
      <c r="I86" s="142">
        <f>COUNTIF($C$7:$C$25:$C$93:$C$99:$C$30:$C$50,"E 2")</f>
        <v>6</v>
      </c>
      <c r="J86" s="58"/>
      <c r="K86" s="175"/>
      <c r="L86" s="142">
        <f>COUNTIF($C$7:$C$25:$C$93:$C$99:$C$30:$C$50,"E 3")</f>
        <v>5</v>
      </c>
      <c r="M86" s="58"/>
      <c r="N86" s="175"/>
      <c r="O86" s="142">
        <v>3</v>
      </c>
      <c r="P86" s="58"/>
      <c r="Q86" s="175"/>
      <c r="R86" s="142">
        <v>3</v>
      </c>
      <c r="S86" s="58"/>
      <c r="T86" s="175"/>
      <c r="U86" s="142">
        <v>2</v>
      </c>
      <c r="V86" s="58"/>
      <c r="W86" s="175"/>
    </row>
    <row r="87" spans="1:24" ht="15" thickBot="1">
      <c r="A87" s="338"/>
      <c r="B87" s="167" t="s">
        <v>132</v>
      </c>
      <c r="C87" s="178"/>
      <c r="D87" s="178"/>
      <c r="E87" s="56"/>
      <c r="F87" s="181"/>
      <c r="G87" s="184"/>
      <c r="H87" s="363">
        <f>SUM(H75:H80,H$30:H$50,H$7:H$25)</f>
        <v>30</v>
      </c>
      <c r="I87" s="182"/>
      <c r="J87" s="184"/>
      <c r="K87" s="363">
        <f>SUM(K75:K80,K$30:K$50,K$7:K$25)</f>
        <v>30</v>
      </c>
      <c r="L87" s="182"/>
      <c r="M87" s="184"/>
      <c r="N87" s="363">
        <f>SUM(N75:N80,N$30:N$50,N$7:N$25)</f>
        <v>30</v>
      </c>
      <c r="O87" s="182"/>
      <c r="P87" s="184"/>
      <c r="Q87" s="363">
        <f>SUM(Q75:Q80,Q$30:Q$50,Q$7:Q$25)</f>
        <v>30</v>
      </c>
      <c r="R87" s="182"/>
      <c r="S87" s="184"/>
      <c r="T87" s="363">
        <f>SUM(T75:T80,T$30:T$50,T$7:T$25)</f>
        <v>30</v>
      </c>
      <c r="U87" s="182"/>
      <c r="V87" s="182"/>
      <c r="W87" s="363">
        <f>SUM(W75:W80,W$30:W$50,W$7:W$25)</f>
        <v>33</v>
      </c>
    </row>
    <row r="88" spans="1:24" ht="15" thickBot="1">
      <c r="A88" s="339"/>
      <c r="B88" s="187" t="s">
        <v>133</v>
      </c>
      <c r="C88" s="67"/>
      <c r="D88" s="188">
        <f>D$5+D$28+D73</f>
        <v>180</v>
      </c>
      <c r="E88" s="189">
        <f>E73+E$28+E$5</f>
        <v>1110</v>
      </c>
      <c r="F88" s="253"/>
      <c r="G88" s="254"/>
      <c r="H88" s="67"/>
      <c r="I88" s="67"/>
      <c r="J88" s="67"/>
      <c r="K88" s="67"/>
      <c r="L88" s="67"/>
      <c r="M88" s="67"/>
      <c r="N88" s="67"/>
      <c r="O88" s="254"/>
      <c r="P88" s="254"/>
      <c r="Q88" s="67"/>
      <c r="R88" s="254"/>
      <c r="S88" s="254"/>
      <c r="T88" s="67"/>
      <c r="U88" s="254"/>
      <c r="V88" s="254"/>
      <c r="W88" s="157"/>
    </row>
    <row r="89" spans="1:24">
      <c r="A89" s="25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40"/>
    </row>
    <row r="90" spans="1:24" ht="15.75" thickBot="1">
      <c r="A90" s="73"/>
      <c r="B90" s="126" t="s">
        <v>141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5"/>
    </row>
    <row r="91" spans="1:24" ht="15" thickBot="1">
      <c r="A91" s="323"/>
      <c r="B91" s="78" t="s">
        <v>112</v>
      </c>
      <c r="C91" s="78"/>
      <c r="D91" s="80">
        <f>SUM(D93:D99)</f>
        <v>18</v>
      </c>
      <c r="E91" s="81">
        <f>SUM(E93:E99)</f>
        <v>90</v>
      </c>
      <c r="F91" s="15">
        <v>1</v>
      </c>
      <c r="G91" s="132"/>
      <c r="H91" s="133"/>
      <c r="I91" s="15">
        <v>2</v>
      </c>
      <c r="J91" s="132"/>
      <c r="K91" s="133"/>
      <c r="L91" s="15">
        <v>3</v>
      </c>
      <c r="M91" s="132"/>
      <c r="N91" s="133"/>
      <c r="O91" s="15">
        <v>4</v>
      </c>
      <c r="P91" s="132"/>
      <c r="Q91" s="133"/>
      <c r="R91" s="15">
        <v>5</v>
      </c>
      <c r="S91" s="132"/>
      <c r="T91" s="133"/>
      <c r="U91" s="15">
        <v>6</v>
      </c>
      <c r="V91" s="132"/>
      <c r="W91" s="133"/>
    </row>
    <row r="92" spans="1:24" ht="15" thickBot="1">
      <c r="A92" s="324"/>
      <c r="B92" s="261"/>
      <c r="C92" s="262"/>
      <c r="D92" s="262"/>
      <c r="E92" s="325"/>
      <c r="F92" s="24" t="s">
        <v>4</v>
      </c>
      <c r="G92" s="25" t="s">
        <v>5</v>
      </c>
      <c r="H92" s="26" t="s">
        <v>6</v>
      </c>
      <c r="I92" s="24" t="s">
        <v>4</v>
      </c>
      <c r="J92" s="25" t="s">
        <v>5</v>
      </c>
      <c r="K92" s="26" t="s">
        <v>6</v>
      </c>
      <c r="L92" s="24" t="s">
        <v>4</v>
      </c>
      <c r="M92" s="25" t="s">
        <v>5</v>
      </c>
      <c r="N92" s="28" t="s">
        <v>6</v>
      </c>
      <c r="O92" s="24" t="s">
        <v>4</v>
      </c>
      <c r="P92" s="29" t="s">
        <v>5</v>
      </c>
      <c r="Q92" s="26" t="s">
        <v>6</v>
      </c>
      <c r="R92" s="24" t="s">
        <v>4</v>
      </c>
      <c r="S92" s="29" t="s">
        <v>5</v>
      </c>
      <c r="T92" s="26" t="s">
        <v>6</v>
      </c>
      <c r="U92" s="24" t="s">
        <v>4</v>
      </c>
      <c r="V92" s="29" t="s">
        <v>5</v>
      </c>
      <c r="W92" s="26" t="s">
        <v>6</v>
      </c>
    </row>
    <row r="93" spans="1:24">
      <c r="A93" s="215" t="s">
        <v>105</v>
      </c>
      <c r="B93" s="266" t="s">
        <v>142</v>
      </c>
      <c r="C93" s="41" t="s">
        <v>49</v>
      </c>
      <c r="D93" s="42">
        <v>2</v>
      </c>
      <c r="E93" s="34">
        <f t="shared" ref="E93:E99" si="8">SUM(F93:G93,I93:J93,L93:M93,O93:P93,R93:S93,U93:V93)</f>
        <v>9</v>
      </c>
      <c r="F93" s="35"/>
      <c r="G93" s="32"/>
      <c r="H93" s="38"/>
      <c r="I93" s="35"/>
      <c r="J93" s="32"/>
      <c r="K93" s="36"/>
      <c r="L93" s="35"/>
      <c r="M93" s="34"/>
      <c r="N93" s="36"/>
      <c r="O93" s="35"/>
      <c r="P93" s="34"/>
      <c r="Q93" s="36"/>
      <c r="R93" s="35">
        <v>9</v>
      </c>
      <c r="S93" s="34"/>
      <c r="T93" s="36">
        <v>2</v>
      </c>
      <c r="U93" s="35"/>
      <c r="V93" s="34"/>
      <c r="W93" s="36"/>
    </row>
    <row r="94" spans="1:24">
      <c r="A94" s="215" t="s">
        <v>107</v>
      </c>
      <c r="B94" s="266" t="s">
        <v>143</v>
      </c>
      <c r="C94" s="42" t="s">
        <v>49</v>
      </c>
      <c r="D94" s="42">
        <v>2</v>
      </c>
      <c r="E94" s="34">
        <f t="shared" si="8"/>
        <v>9</v>
      </c>
      <c r="F94" s="43"/>
      <c r="G94" s="41"/>
      <c r="H94" s="46"/>
      <c r="I94" s="43"/>
      <c r="J94" s="41"/>
      <c r="K94" s="44"/>
      <c r="L94" s="43"/>
      <c r="M94" s="47"/>
      <c r="N94" s="44"/>
      <c r="O94" s="43"/>
      <c r="P94" s="47"/>
      <c r="Q94" s="44"/>
      <c r="R94" s="43">
        <v>9</v>
      </c>
      <c r="S94" s="47"/>
      <c r="T94" s="44">
        <v>2</v>
      </c>
      <c r="U94" s="64"/>
      <c r="V94" s="47"/>
      <c r="W94" s="44"/>
    </row>
    <row r="95" spans="1:24">
      <c r="A95" s="215" t="s">
        <v>113</v>
      </c>
      <c r="B95" s="266" t="s">
        <v>144</v>
      </c>
      <c r="C95" s="220" t="s">
        <v>85</v>
      </c>
      <c r="D95" s="234">
        <v>5</v>
      </c>
      <c r="E95" s="34">
        <f t="shared" si="8"/>
        <v>27</v>
      </c>
      <c r="F95" s="43"/>
      <c r="G95" s="41"/>
      <c r="H95" s="46"/>
      <c r="I95" s="43"/>
      <c r="J95" s="41"/>
      <c r="K95" s="44"/>
      <c r="L95" s="43"/>
      <c r="M95" s="47"/>
      <c r="N95" s="44"/>
      <c r="O95" s="43"/>
      <c r="P95" s="47"/>
      <c r="Q95" s="44"/>
      <c r="R95" s="64">
        <v>9</v>
      </c>
      <c r="S95" s="47">
        <v>18</v>
      </c>
      <c r="T95" s="44">
        <v>5</v>
      </c>
      <c r="U95" s="43"/>
      <c r="V95" s="47"/>
      <c r="W95" s="44"/>
    </row>
    <row r="96" spans="1:24">
      <c r="A96" s="215" t="s">
        <v>115</v>
      </c>
      <c r="B96" s="270" t="s">
        <v>145</v>
      </c>
      <c r="C96" s="41" t="s">
        <v>34</v>
      </c>
      <c r="D96" s="42">
        <v>2</v>
      </c>
      <c r="E96" s="34">
        <f t="shared" si="8"/>
        <v>9</v>
      </c>
      <c r="F96" s="43"/>
      <c r="G96" s="41"/>
      <c r="H96" s="46"/>
      <c r="I96" s="43"/>
      <c r="J96" s="41"/>
      <c r="K96" s="44"/>
      <c r="L96" s="43"/>
      <c r="M96" s="47"/>
      <c r="N96" s="44"/>
      <c r="O96" s="43"/>
      <c r="P96" s="47"/>
      <c r="Q96" s="44"/>
      <c r="R96" s="43"/>
      <c r="S96" s="47"/>
      <c r="T96" s="44"/>
      <c r="U96" s="43">
        <v>9</v>
      </c>
      <c r="V96" s="47"/>
      <c r="W96" s="44">
        <v>2</v>
      </c>
    </row>
    <row r="97" spans="1:24">
      <c r="A97" s="215" t="s">
        <v>117</v>
      </c>
      <c r="B97" s="271" t="s">
        <v>146</v>
      </c>
      <c r="C97" s="41" t="s">
        <v>34</v>
      </c>
      <c r="D97" s="42">
        <v>2</v>
      </c>
      <c r="E97" s="63">
        <f t="shared" si="8"/>
        <v>9</v>
      </c>
      <c r="F97" s="43"/>
      <c r="G97" s="41"/>
      <c r="H97" s="54"/>
      <c r="I97" s="43"/>
      <c r="J97" s="41"/>
      <c r="K97" s="52"/>
      <c r="L97" s="43"/>
      <c r="M97" s="47"/>
      <c r="N97" s="52"/>
      <c r="O97" s="43"/>
      <c r="P97" s="47"/>
      <c r="Q97" s="52"/>
      <c r="R97" s="43"/>
      <c r="S97" s="47"/>
      <c r="T97" s="52"/>
      <c r="U97" s="43"/>
      <c r="V97" s="272">
        <v>9</v>
      </c>
      <c r="W97" s="52">
        <v>2</v>
      </c>
      <c r="X97" s="360"/>
    </row>
    <row r="98" spans="1:24">
      <c r="A98" s="215" t="s">
        <v>119</v>
      </c>
      <c r="B98" s="40" t="s">
        <v>147</v>
      </c>
      <c r="C98" s="42" t="s">
        <v>34</v>
      </c>
      <c r="D98" s="42">
        <v>2</v>
      </c>
      <c r="E98" s="55">
        <f t="shared" si="8"/>
        <v>9</v>
      </c>
      <c r="F98" s="43"/>
      <c r="G98" s="42"/>
      <c r="H98" s="54"/>
      <c r="I98" s="51"/>
      <c r="J98" s="42"/>
      <c r="K98" s="52"/>
      <c r="L98" s="51"/>
      <c r="M98" s="55"/>
      <c r="N98" s="52"/>
      <c r="O98" s="51"/>
      <c r="P98" s="55"/>
      <c r="Q98" s="52"/>
      <c r="R98" s="51"/>
      <c r="S98" s="55"/>
      <c r="T98" s="52"/>
      <c r="U98" s="51">
        <v>9</v>
      </c>
      <c r="V98" s="55"/>
      <c r="W98" s="52">
        <v>2</v>
      </c>
      <c r="X98" s="327"/>
    </row>
    <row r="99" spans="1:24" ht="15" thickBot="1">
      <c r="A99" s="215" t="s">
        <v>121</v>
      </c>
      <c r="B99" s="273" t="s">
        <v>137</v>
      </c>
      <c r="C99" s="152" t="s">
        <v>49</v>
      </c>
      <c r="D99" s="42">
        <v>3</v>
      </c>
      <c r="E99" s="55">
        <f t="shared" si="8"/>
        <v>18</v>
      </c>
      <c r="F99" s="341"/>
      <c r="G99" s="342"/>
      <c r="H99" s="343"/>
      <c r="I99" s="341"/>
      <c r="J99" s="342"/>
      <c r="K99" s="344"/>
      <c r="L99" s="341"/>
      <c r="M99" s="342"/>
      <c r="N99" s="343"/>
      <c r="O99" s="345"/>
      <c r="P99" s="342"/>
      <c r="Q99" s="281"/>
      <c r="R99" s="341"/>
      <c r="S99" s="280">
        <v>18</v>
      </c>
      <c r="T99" s="281">
        <v>3</v>
      </c>
      <c r="U99" s="341"/>
      <c r="V99" s="346"/>
      <c r="W99" s="344"/>
      <c r="X99" s="360"/>
    </row>
    <row r="100" spans="1:24" ht="15" thickBot="1">
      <c r="A100" s="65"/>
      <c r="B100" s="283" t="s">
        <v>109</v>
      </c>
      <c r="C100" s="178"/>
      <c r="D100" s="68"/>
      <c r="E100" s="118"/>
      <c r="F100" s="69"/>
      <c r="G100" s="70"/>
      <c r="H100" s="284"/>
      <c r="I100" s="285"/>
      <c r="J100" s="70"/>
      <c r="K100" s="284"/>
      <c r="L100" s="285"/>
      <c r="M100" s="70"/>
      <c r="N100" s="284"/>
      <c r="O100" s="69"/>
      <c r="P100" s="70"/>
      <c r="Q100" s="286"/>
      <c r="R100" s="285">
        <f t="shared" ref="R100:W100" si="9">SUM(R93:R99)</f>
        <v>27</v>
      </c>
      <c r="S100" s="287">
        <f t="shared" si="9"/>
        <v>36</v>
      </c>
      <c r="T100" s="288">
        <f t="shared" si="9"/>
        <v>12</v>
      </c>
      <c r="U100" s="285">
        <f t="shared" si="9"/>
        <v>18</v>
      </c>
      <c r="V100" s="287">
        <f t="shared" si="9"/>
        <v>9</v>
      </c>
      <c r="W100" s="71">
        <f t="shared" si="9"/>
        <v>6</v>
      </c>
    </row>
    <row r="101" spans="1:24" ht="15" thickBot="1">
      <c r="A101" s="333"/>
      <c r="B101" s="242"/>
      <c r="C101" s="165"/>
      <c r="D101" s="165"/>
      <c r="E101" s="165"/>
      <c r="F101" s="243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5"/>
    </row>
    <row r="102" spans="1:24">
      <c r="A102" s="65"/>
      <c r="B102" s="167" t="s">
        <v>127</v>
      </c>
      <c r="C102" s="165"/>
      <c r="D102" s="165"/>
      <c r="E102" s="56"/>
      <c r="F102" s="169">
        <v>9</v>
      </c>
      <c r="G102" s="170"/>
      <c r="H102" s="171"/>
      <c r="I102" s="169">
        <v>8</v>
      </c>
      <c r="J102" s="170"/>
      <c r="K102" s="171"/>
      <c r="L102" s="169">
        <v>11</v>
      </c>
      <c r="M102" s="170"/>
      <c r="N102" s="171"/>
      <c r="O102" s="172" t="s">
        <v>159</v>
      </c>
      <c r="P102" s="170"/>
      <c r="Q102" s="171"/>
      <c r="R102" s="169">
        <v>10</v>
      </c>
      <c r="S102" s="170"/>
      <c r="T102" s="171"/>
      <c r="U102" s="169">
        <v>10</v>
      </c>
      <c r="V102" s="170"/>
      <c r="W102" s="171"/>
    </row>
    <row r="103" spans="1:24">
      <c r="A103" s="65"/>
      <c r="B103" s="167" t="s">
        <v>129</v>
      </c>
      <c r="C103" s="165"/>
      <c r="D103" s="165"/>
      <c r="E103" s="56"/>
      <c r="F103" s="43">
        <f>SUM(F93:F98,F30:F50,F7:F25)</f>
        <v>126</v>
      </c>
      <c r="G103" s="41">
        <f>SUM(G93:G98,G30:G50,G7:G25)</f>
        <v>93</v>
      </c>
      <c r="H103" s="334"/>
      <c r="I103" s="45">
        <f>SUM(I93:I98,I30:I50,I7:I25)</f>
        <v>126</v>
      </c>
      <c r="J103" s="41">
        <f>SUM(J93:J98,J30:J50,J7:J25)</f>
        <v>93</v>
      </c>
      <c r="K103" s="335"/>
      <c r="L103" s="45">
        <f>SUM(L93:L98,L30:L50,L7:L25)</f>
        <v>108</v>
      </c>
      <c r="M103" s="41">
        <f>SUM(M93:M98,M30:M50,M7:M25)</f>
        <v>102</v>
      </c>
      <c r="N103" s="335"/>
      <c r="O103" s="45">
        <f>SUM(O93:O98,O30:O50,O7:O25)</f>
        <v>54</v>
      </c>
      <c r="P103" s="41">
        <f>SUM(P93:P98,P30:P50,P7:P25)</f>
        <v>102</v>
      </c>
      <c r="Q103" s="335"/>
      <c r="R103" s="45">
        <f>SUM(R93:R99,R30:R50,R7:R25)</f>
        <v>90</v>
      </c>
      <c r="S103" s="41">
        <f>SUM(S93:S99,S30:S50,S7:S25)</f>
        <v>72</v>
      </c>
      <c r="T103" s="335"/>
      <c r="U103" s="45">
        <f>SUM(U93:U99,U30:U50,U7:U25)</f>
        <v>81</v>
      </c>
      <c r="V103" s="41">
        <f>SUM(V93:V99,V30:V50,V7:V25)</f>
        <v>63</v>
      </c>
      <c r="W103" s="321"/>
    </row>
    <row r="104" spans="1:24">
      <c r="A104" s="65"/>
      <c r="B104" s="167" t="s">
        <v>130</v>
      </c>
      <c r="C104" s="165"/>
      <c r="D104" s="165"/>
      <c r="E104" s="56"/>
      <c r="F104" s="142">
        <f>F103+G103</f>
        <v>219</v>
      </c>
      <c r="G104" s="58"/>
      <c r="H104" s="175"/>
      <c r="I104" s="142">
        <f>I103+J103</f>
        <v>219</v>
      </c>
      <c r="J104" s="58"/>
      <c r="K104" s="175"/>
      <c r="L104" s="142">
        <f>L103+M103</f>
        <v>210</v>
      </c>
      <c r="M104" s="336"/>
      <c r="N104" s="337"/>
      <c r="O104" s="142">
        <f>O103+P103</f>
        <v>156</v>
      </c>
      <c r="P104" s="58"/>
      <c r="Q104" s="175"/>
      <c r="R104" s="142">
        <f>R103+S103</f>
        <v>162</v>
      </c>
      <c r="S104" s="58"/>
      <c r="T104" s="175"/>
      <c r="U104" s="142">
        <f>U103+V103</f>
        <v>144</v>
      </c>
      <c r="V104" s="58"/>
      <c r="W104" s="175"/>
    </row>
    <row r="105" spans="1:24">
      <c r="A105" s="136"/>
      <c r="B105" s="176" t="s">
        <v>131</v>
      </c>
      <c r="C105" s="177"/>
      <c r="D105" s="165"/>
      <c r="E105" s="56"/>
      <c r="F105" s="142">
        <f>COUNTIF($C$7:$C$25:$C$93:$C$99:$C$30:$C$50,"E 1")</f>
        <v>4</v>
      </c>
      <c r="G105" s="58"/>
      <c r="H105" s="175"/>
      <c r="I105" s="142">
        <f>COUNTIF($C$7:$C$25:$C$93:$C$99:$C$30:$C$50,"E 2")</f>
        <v>6</v>
      </c>
      <c r="J105" s="58"/>
      <c r="K105" s="175"/>
      <c r="L105" s="142">
        <f>COUNTIF($C$7:$C$25:$C$93:$C$99:$C$30:$C$50,"E 3")</f>
        <v>5</v>
      </c>
      <c r="M105" s="58"/>
      <c r="N105" s="175"/>
      <c r="O105" s="142">
        <v>3</v>
      </c>
      <c r="P105" s="58"/>
      <c r="Q105" s="175"/>
      <c r="R105" s="142">
        <v>3</v>
      </c>
      <c r="S105" s="58"/>
      <c r="T105" s="175"/>
      <c r="U105" s="142">
        <v>2</v>
      </c>
      <c r="V105" s="58"/>
      <c r="W105" s="175"/>
    </row>
    <row r="106" spans="1:24" ht="15" thickBot="1">
      <c r="A106" s="338"/>
      <c r="B106" s="167" t="s">
        <v>132</v>
      </c>
      <c r="C106" s="178"/>
      <c r="D106" s="178"/>
      <c r="E106" s="56"/>
      <c r="F106" s="181"/>
      <c r="G106" s="184"/>
      <c r="H106" s="363">
        <f>SUM(H93:H99,H30:H50,H7:H25)</f>
        <v>30</v>
      </c>
      <c r="I106" s="182"/>
      <c r="J106" s="184"/>
      <c r="K106" s="363">
        <f>SUM(K93:K99,K30:K50,K7:K25)</f>
        <v>30</v>
      </c>
      <c r="L106" s="182"/>
      <c r="M106" s="184"/>
      <c r="N106" s="363">
        <f>SUM(N93:N99,N30:N50,N7:N25)</f>
        <v>30</v>
      </c>
      <c r="O106" s="182"/>
      <c r="P106" s="184"/>
      <c r="Q106" s="363">
        <f>SUM(Q93:Q99,Q30:Q50,Q7:Q25)</f>
        <v>30</v>
      </c>
      <c r="R106" s="182"/>
      <c r="S106" s="184"/>
      <c r="T106" s="363">
        <f>SUM(T93:T99,T30:T50,T7:T25)</f>
        <v>30</v>
      </c>
      <c r="U106" s="182"/>
      <c r="V106" s="182"/>
      <c r="W106" s="98">
        <f>SUM(W93:W99,W30:W50,W7:W25)</f>
        <v>33</v>
      </c>
    </row>
    <row r="107" spans="1:24" ht="15" thickBot="1">
      <c r="A107" s="339"/>
      <c r="B107" s="187" t="s">
        <v>133</v>
      </c>
      <c r="C107" s="67"/>
      <c r="D107" s="188">
        <f>D5+D28+D91</f>
        <v>180</v>
      </c>
      <c r="E107" s="189">
        <f>E91+E28+E5</f>
        <v>1110</v>
      </c>
      <c r="F107" s="253"/>
      <c r="G107" s="254"/>
      <c r="H107" s="67"/>
      <c r="I107" s="67"/>
      <c r="J107" s="67"/>
      <c r="K107" s="67"/>
      <c r="L107" s="67"/>
      <c r="M107" s="67"/>
      <c r="N107" s="67"/>
      <c r="O107" s="254"/>
      <c r="P107" s="254"/>
      <c r="Q107" s="67"/>
      <c r="R107" s="254"/>
      <c r="S107" s="254"/>
      <c r="T107" s="67"/>
      <c r="U107" s="254"/>
      <c r="V107" s="254"/>
      <c r="W107" s="157"/>
    </row>
    <row r="108" spans="1:24">
      <c r="A108" s="25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40"/>
    </row>
    <row r="109" spans="1:24" ht="15.75" thickBot="1">
      <c r="A109" s="73"/>
      <c r="B109" s="126" t="s">
        <v>148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5"/>
    </row>
    <row r="110" spans="1:24" ht="15" thickBot="1">
      <c r="A110" s="323"/>
      <c r="B110" s="78" t="s">
        <v>112</v>
      </c>
      <c r="C110" s="78"/>
      <c r="D110" s="80">
        <f>SUM(D112:D117)</f>
        <v>18</v>
      </c>
      <c r="E110" s="81">
        <f>SUM(E112:E117)</f>
        <v>90</v>
      </c>
      <c r="F110" s="15">
        <v>1</v>
      </c>
      <c r="G110" s="132"/>
      <c r="H110" s="133"/>
      <c r="I110" s="15">
        <v>2</v>
      </c>
      <c r="J110" s="132"/>
      <c r="K110" s="133"/>
      <c r="L110" s="15">
        <v>3</v>
      </c>
      <c r="M110" s="132"/>
      <c r="N110" s="133"/>
      <c r="O110" s="15">
        <v>4</v>
      </c>
      <c r="P110" s="132"/>
      <c r="Q110" s="133"/>
      <c r="R110" s="15">
        <v>5</v>
      </c>
      <c r="S110" s="132"/>
      <c r="T110" s="133"/>
      <c r="U110" s="15">
        <v>6</v>
      </c>
      <c r="V110" s="132"/>
      <c r="W110" s="133"/>
    </row>
    <row r="111" spans="1:24" ht="15" thickBot="1">
      <c r="A111" s="324"/>
      <c r="B111" s="261"/>
      <c r="C111" s="262"/>
      <c r="D111" s="262"/>
      <c r="E111" s="325"/>
      <c r="F111" s="24" t="s">
        <v>4</v>
      </c>
      <c r="G111" s="25" t="s">
        <v>5</v>
      </c>
      <c r="H111" s="26" t="s">
        <v>6</v>
      </c>
      <c r="I111" s="24" t="s">
        <v>4</v>
      </c>
      <c r="J111" s="25" t="s">
        <v>5</v>
      </c>
      <c r="K111" s="26" t="s">
        <v>6</v>
      </c>
      <c r="L111" s="24" t="s">
        <v>4</v>
      </c>
      <c r="M111" s="25" t="s">
        <v>5</v>
      </c>
      <c r="N111" s="28" t="s">
        <v>6</v>
      </c>
      <c r="O111" s="24" t="s">
        <v>4</v>
      </c>
      <c r="P111" s="29" t="s">
        <v>5</v>
      </c>
      <c r="Q111" s="26" t="s">
        <v>6</v>
      </c>
      <c r="R111" s="24" t="s">
        <v>4</v>
      </c>
      <c r="S111" s="29" t="s">
        <v>5</v>
      </c>
      <c r="T111" s="26" t="s">
        <v>6</v>
      </c>
      <c r="U111" s="24" t="s">
        <v>4</v>
      </c>
      <c r="V111" s="29" t="s">
        <v>5</v>
      </c>
      <c r="W111" s="26" t="s">
        <v>6</v>
      </c>
    </row>
    <row r="112" spans="1:24">
      <c r="A112" s="215" t="s">
        <v>105</v>
      </c>
      <c r="B112" s="92" t="s">
        <v>149</v>
      </c>
      <c r="C112" s="220" t="s">
        <v>49</v>
      </c>
      <c r="D112" s="234">
        <v>4</v>
      </c>
      <c r="E112" s="34">
        <f t="shared" ref="E112:E117" si="10">SUM(F112:G112,I112:J112,L112:M112,O112:P112,R112:S112,U112:V112)</f>
        <v>18</v>
      </c>
      <c r="F112" s="35"/>
      <c r="G112" s="32"/>
      <c r="H112" s="38"/>
      <c r="I112" s="35"/>
      <c r="J112" s="32"/>
      <c r="K112" s="36"/>
      <c r="L112" s="35"/>
      <c r="M112" s="34"/>
      <c r="N112" s="36"/>
      <c r="O112" s="35"/>
      <c r="P112" s="34"/>
      <c r="Q112" s="36"/>
      <c r="R112" s="35">
        <v>9</v>
      </c>
      <c r="S112" s="34">
        <v>9</v>
      </c>
      <c r="T112" s="36">
        <v>4</v>
      </c>
      <c r="U112" s="35"/>
      <c r="V112" s="34"/>
      <c r="W112" s="36"/>
    </row>
    <row r="113" spans="1:23">
      <c r="A113" s="215" t="s">
        <v>107</v>
      </c>
      <c r="B113" s="290" t="s">
        <v>150</v>
      </c>
      <c r="C113" s="234" t="s">
        <v>34</v>
      </c>
      <c r="D113" s="234">
        <v>2</v>
      </c>
      <c r="E113" s="34">
        <f t="shared" si="10"/>
        <v>9</v>
      </c>
      <c r="F113" s="43"/>
      <c r="G113" s="41"/>
      <c r="H113" s="46"/>
      <c r="I113" s="43"/>
      <c r="J113" s="41"/>
      <c r="K113" s="44"/>
      <c r="L113" s="43"/>
      <c r="M113" s="47"/>
      <c r="N113" s="44"/>
      <c r="O113" s="43"/>
      <c r="P113" s="47"/>
      <c r="Q113" s="44"/>
      <c r="R113" s="43"/>
      <c r="S113" s="47"/>
      <c r="T113" s="44"/>
      <c r="U113" s="64"/>
      <c r="V113" s="47">
        <v>9</v>
      </c>
      <c r="W113" s="44">
        <v>2</v>
      </c>
    </row>
    <row r="114" spans="1:23">
      <c r="A114" s="215" t="s">
        <v>113</v>
      </c>
      <c r="B114" s="92" t="s">
        <v>151</v>
      </c>
      <c r="C114" s="220" t="s">
        <v>49</v>
      </c>
      <c r="D114" s="234">
        <v>3</v>
      </c>
      <c r="E114" s="34">
        <f t="shared" si="10"/>
        <v>18</v>
      </c>
      <c r="F114" s="43"/>
      <c r="G114" s="41"/>
      <c r="H114" s="46"/>
      <c r="I114" s="43"/>
      <c r="J114" s="41"/>
      <c r="K114" s="44"/>
      <c r="L114" s="43"/>
      <c r="M114" s="47"/>
      <c r="N114" s="44"/>
      <c r="O114" s="43"/>
      <c r="P114" s="47"/>
      <c r="Q114" s="44"/>
      <c r="R114" s="64"/>
      <c r="S114" s="47">
        <v>18</v>
      </c>
      <c r="T114" s="44">
        <v>3</v>
      </c>
      <c r="U114" s="43"/>
      <c r="V114" s="47"/>
      <c r="W114" s="44"/>
    </row>
    <row r="115" spans="1:23">
      <c r="A115" s="215" t="s">
        <v>115</v>
      </c>
      <c r="B115" s="40" t="s">
        <v>152</v>
      </c>
      <c r="C115" s="220" t="s">
        <v>34</v>
      </c>
      <c r="D115" s="234">
        <v>2</v>
      </c>
      <c r="E115" s="34">
        <f t="shared" si="10"/>
        <v>9</v>
      </c>
      <c r="F115" s="43"/>
      <c r="G115" s="41"/>
      <c r="H115" s="46"/>
      <c r="I115" s="43"/>
      <c r="J115" s="41"/>
      <c r="K115" s="44"/>
      <c r="L115" s="43"/>
      <c r="M115" s="47"/>
      <c r="N115" s="44"/>
      <c r="O115" s="43"/>
      <c r="P115" s="47"/>
      <c r="Q115" s="44"/>
      <c r="R115" s="43"/>
      <c r="S115" s="47"/>
      <c r="T115" s="44"/>
      <c r="U115" s="43"/>
      <c r="V115" s="47">
        <v>9</v>
      </c>
      <c r="W115" s="44">
        <v>2</v>
      </c>
    </row>
    <row r="116" spans="1:23">
      <c r="A116" s="215" t="s">
        <v>117</v>
      </c>
      <c r="B116" s="92" t="s">
        <v>153</v>
      </c>
      <c r="C116" s="220" t="s">
        <v>34</v>
      </c>
      <c r="D116" s="234">
        <v>2</v>
      </c>
      <c r="E116" s="63">
        <f t="shared" si="10"/>
        <v>9</v>
      </c>
      <c r="F116" s="43"/>
      <c r="G116" s="41"/>
      <c r="H116" s="54"/>
      <c r="I116" s="43"/>
      <c r="J116" s="41"/>
      <c r="K116" s="52"/>
      <c r="L116" s="43"/>
      <c r="M116" s="47"/>
      <c r="N116" s="52"/>
      <c r="O116" s="43"/>
      <c r="P116" s="47"/>
      <c r="Q116" s="52"/>
      <c r="R116" s="43"/>
      <c r="S116" s="47"/>
      <c r="T116" s="52"/>
      <c r="U116" s="43"/>
      <c r="V116" s="47">
        <v>9</v>
      </c>
      <c r="W116" s="52">
        <v>2</v>
      </c>
    </row>
    <row r="117" spans="1:23" ht="15" thickBot="1">
      <c r="A117" s="215" t="s">
        <v>119</v>
      </c>
      <c r="B117" s="291" t="s">
        <v>154</v>
      </c>
      <c r="C117" s="330" t="s">
        <v>85</v>
      </c>
      <c r="D117" s="330">
        <v>5</v>
      </c>
      <c r="E117" s="292">
        <f t="shared" si="10"/>
        <v>27</v>
      </c>
      <c r="F117" s="151"/>
      <c r="G117" s="152"/>
      <c r="H117" s="28"/>
      <c r="I117" s="151"/>
      <c r="J117" s="152"/>
      <c r="K117" s="26"/>
      <c r="L117" s="151"/>
      <c r="M117" s="292"/>
      <c r="N117" s="26"/>
      <c r="O117" s="151"/>
      <c r="P117" s="292"/>
      <c r="Q117" s="26"/>
      <c r="R117" s="151">
        <v>9</v>
      </c>
      <c r="S117" s="292">
        <v>18</v>
      </c>
      <c r="T117" s="26">
        <v>5</v>
      </c>
      <c r="U117" s="151"/>
      <c r="V117" s="292"/>
      <c r="W117" s="26"/>
    </row>
    <row r="118" spans="1:23" ht="15" thickBot="1">
      <c r="A118" s="65"/>
      <c r="B118" s="283" t="s">
        <v>109</v>
      </c>
      <c r="C118" s="178"/>
      <c r="D118" s="178"/>
      <c r="E118" s="293"/>
      <c r="F118" s="285"/>
      <c r="G118" s="287"/>
      <c r="H118" s="286"/>
      <c r="I118" s="285"/>
      <c r="J118" s="287"/>
      <c r="K118" s="286"/>
      <c r="L118" s="285"/>
      <c r="M118" s="287"/>
      <c r="N118" s="286"/>
      <c r="O118" s="285"/>
      <c r="P118" s="287"/>
      <c r="Q118" s="286"/>
      <c r="R118" s="285">
        <f t="shared" ref="R118:W118" si="11">SUM(R112:R117)</f>
        <v>18</v>
      </c>
      <c r="S118" s="287">
        <f t="shared" si="11"/>
        <v>45</v>
      </c>
      <c r="T118" s="288">
        <f t="shared" si="11"/>
        <v>12</v>
      </c>
      <c r="U118" s="285">
        <f t="shared" si="11"/>
        <v>0</v>
      </c>
      <c r="V118" s="287">
        <f t="shared" si="11"/>
        <v>27</v>
      </c>
      <c r="W118" s="288">
        <f t="shared" si="11"/>
        <v>6</v>
      </c>
    </row>
    <row r="119" spans="1:23" ht="15" thickBot="1">
      <c r="A119" s="333"/>
      <c r="B119" s="242"/>
      <c r="C119" s="165"/>
      <c r="D119" s="165"/>
      <c r="E119" s="165"/>
      <c r="F119" s="243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5"/>
    </row>
    <row r="120" spans="1:23">
      <c r="A120" s="65"/>
      <c r="B120" s="167" t="s">
        <v>127</v>
      </c>
      <c r="C120" s="165"/>
      <c r="D120" s="165"/>
      <c r="E120" s="56"/>
      <c r="F120" s="169">
        <v>9</v>
      </c>
      <c r="G120" s="170"/>
      <c r="H120" s="171"/>
      <c r="I120" s="169">
        <v>8</v>
      </c>
      <c r="J120" s="170"/>
      <c r="K120" s="171"/>
      <c r="L120" s="169">
        <v>11</v>
      </c>
      <c r="M120" s="170"/>
      <c r="N120" s="171"/>
      <c r="O120" s="172" t="s">
        <v>159</v>
      </c>
      <c r="P120" s="170"/>
      <c r="Q120" s="171"/>
      <c r="R120" s="169">
        <v>9</v>
      </c>
      <c r="S120" s="170"/>
      <c r="T120" s="171"/>
      <c r="U120" s="169">
        <v>10</v>
      </c>
      <c r="V120" s="170"/>
      <c r="W120" s="171"/>
    </row>
    <row r="121" spans="1:23">
      <c r="A121" s="65"/>
      <c r="B121" s="167" t="s">
        <v>129</v>
      </c>
      <c r="C121" s="165"/>
      <c r="D121" s="165"/>
      <c r="E121" s="56"/>
      <c r="F121" s="43">
        <f>SUM(F112:F117,F$30:F$50,F$7:F$25)</f>
        <v>126</v>
      </c>
      <c r="G121" s="45">
        <f>SUM(G112:G117,G$30:G$50,G$7:G$25)</f>
        <v>93</v>
      </c>
      <c r="H121" s="334"/>
      <c r="I121" s="142">
        <f>SUM(I112:I117,I$30:I$50,I$7:I$25)</f>
        <v>126</v>
      </c>
      <c r="J121" s="41">
        <f>SUM(J112:J117,J$30:J$50,J$7:J$25)</f>
        <v>93</v>
      </c>
      <c r="K121" s="335"/>
      <c r="L121" s="142">
        <f>SUM(L112:L117,L$30:L$50,L$7:L$25)</f>
        <v>108</v>
      </c>
      <c r="M121" s="41">
        <f>SUM(M112:M117,M$30:M$50,M$7:M$25)</f>
        <v>102</v>
      </c>
      <c r="N121" s="335"/>
      <c r="O121" s="142">
        <f>SUM(O112:O117,O$30:O$50,O$7:O$25)</f>
        <v>54</v>
      </c>
      <c r="P121" s="41">
        <f>SUM(P112:P117,P$30:P$50,P$7:P$25)</f>
        <v>102</v>
      </c>
      <c r="Q121" s="335"/>
      <c r="R121" s="142">
        <f>SUM(R112:R117,R$30:R$50,R$7:R$25)</f>
        <v>81</v>
      </c>
      <c r="S121" s="41">
        <f>SUM(S112:S117,S$30:S$50,S$7:S$25)</f>
        <v>81</v>
      </c>
      <c r="T121" s="335"/>
      <c r="U121" s="43">
        <f>SUM(U112:U117,U$30:U$50,U$7:U$25)</f>
        <v>63</v>
      </c>
      <c r="V121" s="45">
        <f>SUM(V112:V117,V$30:V$50,V$7:V$25)</f>
        <v>81</v>
      </c>
      <c r="W121" s="321"/>
    </row>
    <row r="122" spans="1:23">
      <c r="A122" s="65"/>
      <c r="B122" s="167" t="s">
        <v>130</v>
      </c>
      <c r="C122" s="165"/>
      <c r="D122" s="165"/>
      <c r="E122" s="56"/>
      <c r="F122" s="142">
        <f>F121+G121</f>
        <v>219</v>
      </c>
      <c r="G122" s="58"/>
      <c r="H122" s="175"/>
      <c r="I122" s="142">
        <f>I121+J121</f>
        <v>219</v>
      </c>
      <c r="J122" s="58"/>
      <c r="K122" s="175"/>
      <c r="L122" s="142">
        <f>L121+M121</f>
        <v>210</v>
      </c>
      <c r="M122" s="336"/>
      <c r="N122" s="337"/>
      <c r="O122" s="142">
        <f>O121+P121</f>
        <v>156</v>
      </c>
      <c r="P122" s="58"/>
      <c r="Q122" s="175"/>
      <c r="R122" s="142">
        <f>R121+S121</f>
        <v>162</v>
      </c>
      <c r="S122" s="58"/>
      <c r="T122" s="175"/>
      <c r="U122" s="142">
        <f>U121+V121</f>
        <v>144</v>
      </c>
      <c r="V122" s="58"/>
      <c r="W122" s="175"/>
    </row>
    <row r="123" spans="1:23">
      <c r="A123" s="136"/>
      <c r="B123" s="176" t="s">
        <v>131</v>
      </c>
      <c r="C123" s="177"/>
      <c r="D123" s="165"/>
      <c r="E123" s="56"/>
      <c r="F123" s="142">
        <f>COUNTIF($C$7:$C$25:$C$93:$C$99:$C$30:$C$50,"E 1")</f>
        <v>4</v>
      </c>
      <c r="G123" s="58"/>
      <c r="H123" s="175"/>
      <c r="I123" s="142">
        <f>COUNTIF($C$7:$C$25:$C$93:$C$99:$C$30:$C$50,"E 2")</f>
        <v>6</v>
      </c>
      <c r="J123" s="58"/>
      <c r="K123" s="175"/>
      <c r="L123" s="142">
        <f>COUNTIF($C$7:$C$25:$C$93:$C$99:$C$30:$C$50,"E 3")</f>
        <v>5</v>
      </c>
      <c r="M123" s="58"/>
      <c r="N123" s="175"/>
      <c r="O123" s="142">
        <v>3</v>
      </c>
      <c r="P123" s="58"/>
      <c r="Q123" s="175"/>
      <c r="R123" s="142">
        <v>3</v>
      </c>
      <c r="S123" s="58"/>
      <c r="T123" s="175"/>
      <c r="U123" s="142">
        <v>2</v>
      </c>
      <c r="V123" s="58"/>
      <c r="W123" s="175"/>
    </row>
    <row r="124" spans="1:23" ht="15" thickBot="1">
      <c r="A124" s="338"/>
      <c r="B124" s="167" t="s">
        <v>132</v>
      </c>
      <c r="C124" s="178"/>
      <c r="D124" s="178"/>
      <c r="E124" s="56"/>
      <c r="F124" s="181"/>
      <c r="G124" s="184"/>
      <c r="H124" s="363">
        <f>SUM(H112:H117,H$30:H$50,H$7:H$25)</f>
        <v>30</v>
      </c>
      <c r="I124" s="182"/>
      <c r="J124" s="184"/>
      <c r="K124" s="363">
        <f>SUM(K112:K117,K$30:K$50,K$7:K$25)</f>
        <v>30</v>
      </c>
      <c r="L124" s="182"/>
      <c r="M124" s="184"/>
      <c r="N124" s="363">
        <f>SUM(N112:N117,N$30:N$50,N$7:N$25)</f>
        <v>30</v>
      </c>
      <c r="O124" s="182"/>
      <c r="P124" s="184"/>
      <c r="Q124" s="363">
        <f>SUM(Q112:Q117,Q$30:Q$50,Q$7:Q$25)</f>
        <v>30</v>
      </c>
      <c r="R124" s="182"/>
      <c r="S124" s="184"/>
      <c r="T124" s="363">
        <f>SUM(T112:T117,T$30:T$50,T$7:T$25)</f>
        <v>30</v>
      </c>
      <c r="U124" s="182"/>
      <c r="V124" s="182"/>
      <c r="W124" s="363">
        <f>SUM(W112:W117,W$30:W$50,W$7:W$25)</f>
        <v>33</v>
      </c>
    </row>
    <row r="125" spans="1:23" ht="15" thickBot="1">
      <c r="A125" s="339"/>
      <c r="B125" s="187" t="s">
        <v>133</v>
      </c>
      <c r="C125" s="67"/>
      <c r="D125" s="188">
        <f>D$5+D$28+D110</f>
        <v>180</v>
      </c>
      <c r="E125" s="189">
        <f>E110+E$28+E$5</f>
        <v>1110</v>
      </c>
      <c r="F125" s="253"/>
      <c r="G125" s="254"/>
      <c r="H125" s="67"/>
      <c r="I125" s="67"/>
      <c r="J125" s="67"/>
      <c r="K125" s="67"/>
      <c r="L125" s="67"/>
      <c r="M125" s="67"/>
      <c r="N125" s="67"/>
      <c r="O125" s="254"/>
      <c r="P125" s="254"/>
      <c r="Q125" s="67"/>
      <c r="R125" s="254"/>
      <c r="S125" s="254"/>
      <c r="T125" s="67"/>
      <c r="U125" s="254"/>
      <c r="V125" s="254"/>
      <c r="W125" s="15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 stac 2018</vt:lpstr>
      <vt:lpstr>I st. niest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Zuzanna Bielat</cp:lastModifiedBy>
  <dcterms:created xsi:type="dcterms:W3CDTF">2018-02-07T20:41:15Z</dcterms:created>
  <dcterms:modified xsi:type="dcterms:W3CDTF">2020-05-20T11:31:15Z</dcterms:modified>
</cp:coreProperties>
</file>